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830" yWindow="15" windowWidth="7080" windowHeight="6450" activeTab="0"/>
  </bookViews>
  <sheets>
    <sheet name="1+2W" sheetId="1" r:id="rId1"/>
    <sheet name="1+2M" sheetId="2" r:id="rId2"/>
    <sheet name="3+4W" sheetId="3" r:id="rId3"/>
    <sheet name="3+4M" sheetId="4" r:id="rId4"/>
    <sheet name="Board W+M" sheetId="5" r:id="rId5"/>
    <sheet name="Tabelle1" sheetId="6" r:id="rId6"/>
  </sheets>
  <definedNames>
    <definedName name="_xlnm.Print_Area" localSheetId="0">'1+2W'!$A$1:$Y$49</definedName>
    <definedName name="schw_sec" localSheetId="3">'3+4M'!$L$7:$L$57</definedName>
    <definedName name="schw_sec">'1+2W'!$L$5:$L$49</definedName>
    <definedName name="schwsec" localSheetId="3">'3+4M'!$L$7:$L$57</definedName>
    <definedName name="schwsec">'1+2W'!$L$7:$L$49</definedName>
  </definedNames>
  <calcPr fullCalcOnLoad="1"/>
</workbook>
</file>

<file path=xl/sharedStrings.xml><?xml version="1.0" encoding="utf-8"?>
<sst xmlns="http://schemas.openxmlformats.org/spreadsheetml/2006/main" count="1364" uniqueCount="673">
  <si>
    <t>St.Nr.</t>
  </si>
  <si>
    <t>Kl</t>
  </si>
  <si>
    <t>Familienname</t>
  </si>
  <si>
    <t>Vorname</t>
  </si>
  <si>
    <t>Sex</t>
  </si>
  <si>
    <t>Langlauf</t>
  </si>
  <si>
    <t>Buchegger</t>
  </si>
  <si>
    <t>M</t>
  </si>
  <si>
    <t>Hirscher</t>
  </si>
  <si>
    <t>Thomas</t>
  </si>
  <si>
    <t>Paul</t>
  </si>
  <si>
    <t>Quehenberger</t>
  </si>
  <si>
    <t>Bernhard</t>
  </si>
  <si>
    <t>Rettenbacher</t>
  </si>
  <si>
    <t>W</t>
  </si>
  <si>
    <t>Anna</t>
  </si>
  <si>
    <t>Schlager</t>
  </si>
  <si>
    <t>Lisa</t>
  </si>
  <si>
    <t>Diegruber</t>
  </si>
  <si>
    <t>Kraft</t>
  </si>
  <si>
    <t>Schilchegger</t>
  </si>
  <si>
    <t>Gappmaier</t>
  </si>
  <si>
    <t>Julia</t>
  </si>
  <si>
    <t>Krallinger</t>
  </si>
  <si>
    <t>Lanner</t>
  </si>
  <si>
    <t>2A</t>
  </si>
  <si>
    <t>Pölzleitner</t>
  </si>
  <si>
    <t>Schwarzenbacher</t>
  </si>
  <si>
    <t>2B</t>
  </si>
  <si>
    <t>Höll</t>
  </si>
  <si>
    <t>Lukas</t>
  </si>
  <si>
    <t>Florian</t>
  </si>
  <si>
    <t>3A</t>
  </si>
  <si>
    <t>3B</t>
  </si>
  <si>
    <t>Markus</t>
  </si>
  <si>
    <t>Wallinger</t>
  </si>
  <si>
    <t>Rang</t>
  </si>
  <si>
    <t>cr-sec</t>
  </si>
  <si>
    <t>alp-sec</t>
  </si>
  <si>
    <t>ll-sec</t>
  </si>
  <si>
    <t>tour-sec</t>
  </si>
  <si>
    <t>rad-sec</t>
  </si>
  <si>
    <t>Laura</t>
  </si>
  <si>
    <t>Grünwald</t>
  </si>
  <si>
    <t>Wass</t>
  </si>
  <si>
    <t>Linda</t>
  </si>
  <si>
    <t>Theresa</t>
  </si>
  <si>
    <t>Philipp</t>
  </si>
  <si>
    <t>Cosic</t>
  </si>
  <si>
    <t>Board</t>
  </si>
  <si>
    <t>Manuel</t>
  </si>
  <si>
    <t>Kainhofer</t>
  </si>
  <si>
    <t>Lindmoser</t>
  </si>
  <si>
    <t>Eder</t>
  </si>
  <si>
    <t>Gsenger</t>
  </si>
  <si>
    <t>Oberauer</t>
  </si>
  <si>
    <t>Windhofer</t>
  </si>
  <si>
    <t>Fabian</t>
  </si>
  <si>
    <t>Zanner</t>
  </si>
  <si>
    <t>Robert</t>
  </si>
  <si>
    <t>Lanzinger</t>
  </si>
  <si>
    <t>Stefanie</t>
  </si>
  <si>
    <t>Weiß</t>
  </si>
  <si>
    <t>4A</t>
  </si>
  <si>
    <t>4B</t>
  </si>
  <si>
    <t>Simon</t>
  </si>
  <si>
    <t>Matthias</t>
  </si>
  <si>
    <t>Payrich</t>
  </si>
  <si>
    <t>Sophie</t>
  </si>
  <si>
    <t>Eva</t>
  </si>
  <si>
    <t>Nadine</t>
  </si>
  <si>
    <t>Country Cross</t>
  </si>
  <si>
    <t>Zeit</t>
  </si>
  <si>
    <t>Handycap</t>
  </si>
  <si>
    <t>Schi alpin</t>
  </si>
  <si>
    <t>Gesamt</t>
  </si>
  <si>
    <t>Mountain-Bike</t>
  </si>
  <si>
    <t>n</t>
  </si>
  <si>
    <t>1A</t>
  </si>
  <si>
    <t>Sebastian</t>
  </si>
  <si>
    <t>Daniel</t>
  </si>
  <si>
    <t>1B</t>
  </si>
  <si>
    <t>Marco</t>
  </si>
  <si>
    <t>Andrea</t>
  </si>
  <si>
    <t>Lena</t>
  </si>
  <si>
    <t>Camur</t>
  </si>
  <si>
    <t>Lea</t>
  </si>
  <si>
    <t>Tobias</t>
  </si>
  <si>
    <t>Dygruber</t>
  </si>
  <si>
    <t>Odobasic</t>
  </si>
  <si>
    <t>Stefan</t>
  </si>
  <si>
    <t>Johannes</t>
  </si>
  <si>
    <t>Die im Rang mit "B" bezeichneten Plätze sind Snowboarder und haben in der Gesamtwertung eine Zeitgutschrift von 4 s.</t>
  </si>
  <si>
    <t>Jakob</t>
  </si>
  <si>
    <t>Theil</t>
  </si>
  <si>
    <t>Maximilian</t>
  </si>
  <si>
    <t>Magdalena</t>
  </si>
  <si>
    <t>Katharina</t>
  </si>
  <si>
    <t>Reschreiter</t>
  </si>
  <si>
    <t>Lara</t>
  </si>
  <si>
    <t>Marcel</t>
  </si>
  <si>
    <t>Keskic</t>
  </si>
  <si>
    <t>Labacher</t>
  </si>
  <si>
    <t>Schober</t>
  </si>
  <si>
    <t>Waldmann</t>
  </si>
  <si>
    <t>Brugger</t>
  </si>
  <si>
    <t>Michelle</t>
  </si>
  <si>
    <t>Maria</t>
  </si>
  <si>
    <t>Hötzenauer</t>
  </si>
  <si>
    <t>Victoria</t>
  </si>
  <si>
    <t>Viktoria</t>
  </si>
  <si>
    <t>Carina</t>
  </si>
  <si>
    <t>Ponemayr</t>
  </si>
  <si>
    <t>Anna-Sophie</t>
  </si>
  <si>
    <t>Maria-Anna</t>
  </si>
  <si>
    <t>Anna-Maria</t>
  </si>
  <si>
    <t>Meißnitzer</t>
  </si>
  <si>
    <t>Diana</t>
  </si>
  <si>
    <t>Ramsauer</t>
  </si>
  <si>
    <t>Seiwald</t>
  </si>
  <si>
    <t>Raimund</t>
  </si>
  <si>
    <t>Christof</t>
  </si>
  <si>
    <t>Kronberger</t>
  </si>
  <si>
    <t>Harald</t>
  </si>
  <si>
    <t>Mikail</t>
  </si>
  <si>
    <t>Kristandl</t>
  </si>
  <si>
    <t>Felix</t>
  </si>
  <si>
    <t>Oppeneiger</t>
  </si>
  <si>
    <t>Patrick</t>
  </si>
  <si>
    <t>Waß</t>
  </si>
  <si>
    <t>Mario</t>
  </si>
  <si>
    <t>Gabriela</t>
  </si>
  <si>
    <t>Johanna</t>
  </si>
  <si>
    <t>Reiter</t>
  </si>
  <si>
    <t>Annalena</t>
  </si>
  <si>
    <t>Werzer</t>
  </si>
  <si>
    <t>Chiara</t>
  </si>
  <si>
    <t>Bichler</t>
  </si>
  <si>
    <t>Giulia</t>
  </si>
  <si>
    <t>Gschwandl</t>
  </si>
  <si>
    <t>Emma</t>
  </si>
  <si>
    <t>Haigermoser</t>
  </si>
  <si>
    <t>Angela</t>
  </si>
  <si>
    <t>Leitenreiter</t>
  </si>
  <si>
    <t>Melanie</t>
  </si>
  <si>
    <t>Leonie</t>
  </si>
  <si>
    <t>Breitfuß</t>
  </si>
  <si>
    <t>Jonas</t>
  </si>
  <si>
    <t>Kanuric</t>
  </si>
  <si>
    <t>Ekrem</t>
  </si>
  <si>
    <t>Samuel</t>
  </si>
  <si>
    <t>Gerald</t>
  </si>
  <si>
    <t>Weismayer</t>
  </si>
  <si>
    <t>Kilian</t>
  </si>
  <si>
    <t>Zorzi</t>
  </si>
  <si>
    <t>Gabriel</t>
  </si>
  <si>
    <t>Zwischenbrugger</t>
  </si>
  <si>
    <t>Gwechenberger</t>
  </si>
  <si>
    <t>Roland</t>
  </si>
  <si>
    <t>Julian</t>
  </si>
  <si>
    <t>Schiefer</t>
  </si>
  <si>
    <t>Ziller</t>
  </si>
  <si>
    <t>Snowboard 2012/13</t>
  </si>
  <si>
    <t>Tourenschi</t>
  </si>
  <si>
    <t>Name</t>
  </si>
  <si>
    <t>Braun</t>
  </si>
  <si>
    <t>Jeremias</t>
  </si>
  <si>
    <t>Alexander</t>
  </si>
  <si>
    <t>Kaltenbrunner</t>
  </si>
  <si>
    <t>Titus</t>
  </si>
  <si>
    <t>Christian</t>
  </si>
  <si>
    <t>Rieger</t>
  </si>
  <si>
    <t>David</t>
  </si>
  <si>
    <t>Cech</t>
  </si>
  <si>
    <t>Raffael</t>
  </si>
  <si>
    <t>Gruber</t>
  </si>
  <si>
    <t>Hornegger</t>
  </si>
  <si>
    <t>Leon</t>
  </si>
  <si>
    <t>Johann</t>
  </si>
  <si>
    <t>Larsen</t>
  </si>
  <si>
    <t>Joey</t>
  </si>
  <si>
    <t>Almin</t>
  </si>
  <si>
    <t>Joshua</t>
  </si>
  <si>
    <t>Wintersteller</t>
  </si>
  <si>
    <t>Teresa</t>
  </si>
  <si>
    <t>Hedegger</t>
  </si>
  <si>
    <t>Karin</t>
  </si>
  <si>
    <t>Paulina</t>
  </si>
  <si>
    <t>Berina</t>
  </si>
  <si>
    <t>Tadic</t>
  </si>
  <si>
    <t>Andela</t>
  </si>
  <si>
    <t>Verato</t>
  </si>
  <si>
    <t>Noemi</t>
  </si>
  <si>
    <t>Croé</t>
  </si>
  <si>
    <t>Dario</t>
  </si>
  <si>
    <t>Iron Man 14/15 - Knaben 3. und 4. Klassen</t>
  </si>
  <si>
    <t>Iron Man 14/15 - Mädchen 3. und 4. Klassen</t>
  </si>
  <si>
    <t>Iron Man 14/15 - Knaben 1. und 2. Klassen</t>
  </si>
  <si>
    <t>Iron Man 14/15 - Mädchen 1. und 2. Klassen</t>
  </si>
  <si>
    <t>Erler</t>
  </si>
  <si>
    <t>Jennifer</t>
  </si>
  <si>
    <t>Luna</t>
  </si>
  <si>
    <t>Hannah</t>
  </si>
  <si>
    <t>Rußegger</t>
  </si>
  <si>
    <t>Elena</t>
  </si>
  <si>
    <t>Viehhauser</t>
  </si>
  <si>
    <t>Jana</t>
  </si>
  <si>
    <t>Asteiner</t>
  </si>
  <si>
    <t>Paulo</t>
  </si>
  <si>
    <t>Auer</t>
  </si>
  <si>
    <t>Nikolaus</t>
  </si>
  <si>
    <t>Andreas</t>
  </si>
  <si>
    <t>Klaus</t>
  </si>
  <si>
    <t>Steger</t>
  </si>
  <si>
    <t>Niklas</t>
  </si>
  <si>
    <t>Doris</t>
  </si>
  <si>
    <t>Leoni</t>
  </si>
  <si>
    <t>Moja</t>
  </si>
  <si>
    <t>Jasmine</t>
  </si>
  <si>
    <t>Kristin</t>
  </si>
  <si>
    <t>Weiss</t>
  </si>
  <si>
    <t>Vanessa</t>
  </si>
  <si>
    <t>Hafner</t>
  </si>
  <si>
    <t>Leonhard</t>
  </si>
  <si>
    <t>Merdzanic</t>
  </si>
  <si>
    <t>Armin</t>
  </si>
  <si>
    <t>Secibovic</t>
  </si>
  <si>
    <t>Abdulah</t>
  </si>
  <si>
    <t>Skenderovic</t>
  </si>
  <si>
    <t>Anes</t>
  </si>
  <si>
    <t>Synapalos</t>
  </si>
  <si>
    <t>Athanasius</t>
  </si>
  <si>
    <t>Ilija</t>
  </si>
  <si>
    <t>Dollisch</t>
  </si>
  <si>
    <t>Selina</t>
  </si>
  <si>
    <t>Schwimmen</t>
  </si>
  <si>
    <t>schw-Sec</t>
  </si>
  <si>
    <t>schw-sec</t>
  </si>
  <si>
    <t>01:21,30</t>
  </si>
  <si>
    <t>01:23,40</t>
  </si>
  <si>
    <t>01:10,80</t>
  </si>
  <si>
    <t>01:09,60</t>
  </si>
  <si>
    <t>01:03,40</t>
  </si>
  <si>
    <t>01:13,10</t>
  </si>
  <si>
    <t>01:25,60</t>
  </si>
  <si>
    <t>01:23,60</t>
  </si>
  <si>
    <t>01:15,60</t>
  </si>
  <si>
    <t>01:31,70</t>
  </si>
  <si>
    <t>01:17,10</t>
  </si>
  <si>
    <t>01:19,30</t>
  </si>
  <si>
    <t>01:21,50</t>
  </si>
  <si>
    <t>01:15,20</t>
  </si>
  <si>
    <t>01:03,80</t>
  </si>
  <si>
    <t>01:29,90</t>
  </si>
  <si>
    <t>01:16,10</t>
  </si>
  <si>
    <t>01:03,00</t>
  </si>
  <si>
    <t>01:33,50</t>
  </si>
  <si>
    <t>01:02,50</t>
  </si>
  <si>
    <t>01:12,20</t>
  </si>
  <si>
    <t>01:14,90</t>
  </si>
  <si>
    <t>01:12,80</t>
  </si>
  <si>
    <t>01:22,10</t>
  </si>
  <si>
    <t>01:01,60</t>
  </si>
  <si>
    <t>01:31,50</t>
  </si>
  <si>
    <t>01:43,10</t>
  </si>
  <si>
    <t>01:31,10</t>
  </si>
  <si>
    <t>02:06,00</t>
  </si>
  <si>
    <t>01:14,70</t>
  </si>
  <si>
    <t>01:14,00</t>
  </si>
  <si>
    <t>02:28,60</t>
  </si>
  <si>
    <t>01:11,20</t>
  </si>
  <si>
    <t>01:34,50</t>
  </si>
  <si>
    <t>01:57,70</t>
  </si>
  <si>
    <t>01:01,20</t>
  </si>
  <si>
    <t>01:39,60</t>
  </si>
  <si>
    <t>02:02,30</t>
  </si>
  <si>
    <t>01:19,80</t>
  </si>
  <si>
    <t>00:58,40</t>
  </si>
  <si>
    <t>01:28,90</t>
  </si>
  <si>
    <t>01:33,90</t>
  </si>
  <si>
    <t>01:27,60</t>
  </si>
  <si>
    <t>00:51,00</t>
  </si>
  <si>
    <t>01:10,70</t>
  </si>
  <si>
    <t>01:22,00</t>
  </si>
  <si>
    <t>00:58,00</t>
  </si>
  <si>
    <t>01:20,90</t>
  </si>
  <si>
    <t>01:07,10</t>
  </si>
  <si>
    <t>01:09,90</t>
  </si>
  <si>
    <t>01:25,70</t>
  </si>
  <si>
    <t>01:04,90</t>
  </si>
  <si>
    <t>01:02,00</t>
  </si>
  <si>
    <t>01:17,50</t>
  </si>
  <si>
    <t>01:17,90</t>
  </si>
  <si>
    <t>01:23,00</t>
  </si>
  <si>
    <t>01:24,00</t>
  </si>
  <si>
    <t>01:33,20</t>
  </si>
  <si>
    <t>01:13,70</t>
  </si>
  <si>
    <t>00:59,50</t>
  </si>
  <si>
    <t>01:39,80</t>
  </si>
  <si>
    <t>01:03,90</t>
  </si>
  <si>
    <t>00:52,60</t>
  </si>
  <si>
    <t>01:08,90</t>
  </si>
  <si>
    <t>01:00,50</t>
  </si>
  <si>
    <t>01:01,10</t>
  </si>
  <si>
    <t>01:24,40</t>
  </si>
  <si>
    <t>01:08,70</t>
  </si>
  <si>
    <t>00:59,10</t>
  </si>
  <si>
    <t>01:05,40</t>
  </si>
  <si>
    <t>01:47,60</t>
  </si>
  <si>
    <t>01:25,00</t>
  </si>
  <si>
    <t>01:02,10</t>
  </si>
  <si>
    <t>01:01,50</t>
  </si>
  <si>
    <t>00:57,30</t>
  </si>
  <si>
    <t>01:15,00</t>
  </si>
  <si>
    <t>00:51,10</t>
  </si>
  <si>
    <t>01:11,60</t>
  </si>
  <si>
    <t>01:06,00</t>
  </si>
  <si>
    <t>01:03,60</t>
  </si>
  <si>
    <t>01:01,80</t>
  </si>
  <si>
    <t>01:02,40</t>
  </si>
  <si>
    <t>01:00,10</t>
  </si>
  <si>
    <t>01:10,90</t>
  </si>
  <si>
    <t>01:02,20</t>
  </si>
  <si>
    <t>00:54,60</t>
  </si>
  <si>
    <t>01:05,20</t>
  </si>
  <si>
    <t>00:55,80</t>
  </si>
  <si>
    <t>01:08,00</t>
  </si>
  <si>
    <t>01:13,40</t>
  </si>
  <si>
    <t>01:07,50</t>
  </si>
  <si>
    <t>00:55,30</t>
  </si>
  <si>
    <t>01:05,10</t>
  </si>
  <si>
    <t>01:07,80</t>
  </si>
  <si>
    <t>01:08,40</t>
  </si>
  <si>
    <t>00:57,70</t>
  </si>
  <si>
    <t>01:00,40</t>
  </si>
  <si>
    <t>01:48,60</t>
  </si>
  <si>
    <t>01:10,20</t>
  </si>
  <si>
    <t>00:54,10</t>
  </si>
  <si>
    <t>01:01,70</t>
  </si>
  <si>
    <t>00:57,40</t>
  </si>
  <si>
    <t>00:55,60</t>
  </si>
  <si>
    <t>01:21,60</t>
  </si>
  <si>
    <t>01:26,50</t>
  </si>
  <si>
    <t>01:09,80</t>
  </si>
  <si>
    <t>01:07,00</t>
  </si>
  <si>
    <t>00:59,30</t>
  </si>
  <si>
    <t>01:28,20</t>
  </si>
  <si>
    <t>01:23,50</t>
  </si>
  <si>
    <t>01:25,80</t>
  </si>
  <si>
    <t>01:13,80</t>
  </si>
  <si>
    <t>01:28,50</t>
  </si>
  <si>
    <t>00:48,10</t>
  </si>
  <si>
    <t>00:49,13</t>
  </si>
  <si>
    <t>00:50,18</t>
  </si>
  <si>
    <t>00:50,44</t>
  </si>
  <si>
    <t>00:50,62</t>
  </si>
  <si>
    <t>00:51,59</t>
  </si>
  <si>
    <t>00:52,33</t>
  </si>
  <si>
    <t>00:53,42</t>
  </si>
  <si>
    <t>00:53,61</t>
  </si>
  <si>
    <t>00:54,71</t>
  </si>
  <si>
    <t>00:55,70</t>
  </si>
  <si>
    <t>00:56,12</t>
  </si>
  <si>
    <t>00:57,59</t>
  </si>
  <si>
    <t>00:58,17</t>
  </si>
  <si>
    <t>00:58,61</t>
  </si>
  <si>
    <t>00:59,73</t>
  </si>
  <si>
    <t>01:00,03</t>
  </si>
  <si>
    <t>01:00,59</t>
  </si>
  <si>
    <t>01:04,33</t>
  </si>
  <si>
    <t>01:22,46</t>
  </si>
  <si>
    <t>00:39,31</t>
  </si>
  <si>
    <t>00:49,21</t>
  </si>
  <si>
    <t>00:54,49</t>
  </si>
  <si>
    <t>00:48,74</t>
  </si>
  <si>
    <t>00:47,78</t>
  </si>
  <si>
    <t>00:54,03</t>
  </si>
  <si>
    <t>00:48,11</t>
  </si>
  <si>
    <t>00:46,07</t>
  </si>
  <si>
    <t>00:47,70</t>
  </si>
  <si>
    <t>00:46,67</t>
  </si>
  <si>
    <t>00:51,02</t>
  </si>
  <si>
    <t>00:44,39</t>
  </si>
  <si>
    <t>01:02,24</t>
  </si>
  <si>
    <t>00:57,61</t>
  </si>
  <si>
    <t>00:42,44</t>
  </si>
  <si>
    <t>00:42,35</t>
  </si>
  <si>
    <t>00:45,54</t>
  </si>
  <si>
    <t>00:54,44</t>
  </si>
  <si>
    <t>00:43,73</t>
  </si>
  <si>
    <t>00:58,65</t>
  </si>
  <si>
    <t>00:49,08</t>
  </si>
  <si>
    <t>00:53,56</t>
  </si>
  <si>
    <t>00:40,46</t>
  </si>
  <si>
    <t>00:53,90</t>
  </si>
  <si>
    <t>01:14,09</t>
  </si>
  <si>
    <t>01:03,89</t>
  </si>
  <si>
    <t>01:00,35</t>
  </si>
  <si>
    <t>00:47,52</t>
  </si>
  <si>
    <t>01:03,03</t>
  </si>
  <si>
    <t>00:44,82</t>
  </si>
  <si>
    <t>00:59,20</t>
  </si>
  <si>
    <t>00:59,85</t>
  </si>
  <si>
    <t>00:46,00</t>
  </si>
  <si>
    <t>00:56,44</t>
  </si>
  <si>
    <t>00:58,33</t>
  </si>
  <si>
    <t>00:56,08</t>
  </si>
  <si>
    <t>01:47,75</t>
  </si>
  <si>
    <t>01:04,47</t>
  </si>
  <si>
    <t>00:53,38</t>
  </si>
  <si>
    <t>01:25,17</t>
  </si>
  <si>
    <t>00:58,16</t>
  </si>
  <si>
    <t>01:10,61</t>
  </si>
  <si>
    <t>00:54,25</t>
  </si>
  <si>
    <t>00:46,74</t>
  </si>
  <si>
    <t>00:52,30</t>
  </si>
  <si>
    <t>00:49,75</t>
  </si>
  <si>
    <t>00:57,44</t>
  </si>
  <si>
    <t>01:05,05</t>
  </si>
  <si>
    <t>00:49,09</t>
  </si>
  <si>
    <t>00:54,59</t>
  </si>
  <si>
    <t>00:57,96</t>
  </si>
  <si>
    <t>01:01,12</t>
  </si>
  <si>
    <t>02:41,02</t>
  </si>
  <si>
    <t>00:53,74</t>
  </si>
  <si>
    <t>01:00,64</t>
  </si>
  <si>
    <t>00:52,74</t>
  </si>
  <si>
    <t>01:00,20</t>
  </si>
  <si>
    <t>00:47,53</t>
  </si>
  <si>
    <t>00:41,40</t>
  </si>
  <si>
    <t>00:52,40</t>
  </si>
  <si>
    <t>00:50,75</t>
  </si>
  <si>
    <t>00:53,92</t>
  </si>
  <si>
    <t>00:52,53</t>
  </si>
  <si>
    <t>00:42,13</t>
  </si>
  <si>
    <t>00:44,76</t>
  </si>
  <si>
    <t>00:47,56</t>
  </si>
  <si>
    <t>00:41,80</t>
  </si>
  <si>
    <t>00:50,83</t>
  </si>
  <si>
    <t>00:46,89</t>
  </si>
  <si>
    <t>00:41,04</t>
  </si>
  <si>
    <t>00:53,07</t>
  </si>
  <si>
    <t>00:52,01</t>
  </si>
  <si>
    <t>00:43,51</t>
  </si>
  <si>
    <t>00:54,90</t>
  </si>
  <si>
    <t>00:48,17</t>
  </si>
  <si>
    <t>01:23,65</t>
  </si>
  <si>
    <t>00:44,71</t>
  </si>
  <si>
    <t>00:48,68</t>
  </si>
  <si>
    <t>00:47,17</t>
  </si>
  <si>
    <t>00:48,94</t>
  </si>
  <si>
    <t>00:41,96</t>
  </si>
  <si>
    <t>00:56,38</t>
  </si>
  <si>
    <t>00:55,00</t>
  </si>
  <si>
    <t>00:51,66</t>
  </si>
  <si>
    <t>00:49,82</t>
  </si>
  <si>
    <t>01:06,91</t>
  </si>
  <si>
    <t>00:49,07</t>
  </si>
  <si>
    <t>00:52,83</t>
  </si>
  <si>
    <t>01:07,46</t>
  </si>
  <si>
    <t>00:46,55</t>
  </si>
  <si>
    <t>00:44,50</t>
  </si>
  <si>
    <t>00:57,03</t>
  </si>
  <si>
    <t>01:05,32</t>
  </si>
  <si>
    <t>00:45,67</t>
  </si>
  <si>
    <t>00:48,75</t>
  </si>
  <si>
    <t>00:47,88</t>
  </si>
  <si>
    <t>00:42,86</t>
  </si>
  <si>
    <t>00:49,50</t>
  </si>
  <si>
    <t>00:53,21</t>
  </si>
  <si>
    <t>00:53,73</t>
  </si>
  <si>
    <t>00:56,59</t>
  </si>
  <si>
    <t>00:57,52</t>
  </si>
  <si>
    <t>09:01</t>
  </si>
  <si>
    <t>09:12</t>
  </si>
  <si>
    <t>09:13</t>
  </si>
  <si>
    <t>09:51</t>
  </si>
  <si>
    <t>09:55</t>
  </si>
  <si>
    <t>10:20</t>
  </si>
  <si>
    <t>10:23</t>
  </si>
  <si>
    <t>10:30</t>
  </si>
  <si>
    <t>10:34</t>
  </si>
  <si>
    <t>10:37</t>
  </si>
  <si>
    <t>10:50</t>
  </si>
  <si>
    <t>11:06</t>
  </si>
  <si>
    <t>11:09</t>
  </si>
  <si>
    <t>11:10</t>
  </si>
  <si>
    <t>12:22</t>
  </si>
  <si>
    <t>12:30</t>
  </si>
  <si>
    <t>12:47</t>
  </si>
  <si>
    <t>13:38</t>
  </si>
  <si>
    <t>14:07</t>
  </si>
  <si>
    <t>15:42</t>
  </si>
  <si>
    <t>NIZ</t>
  </si>
  <si>
    <t>08:30</t>
  </si>
  <si>
    <t>08:37</t>
  </si>
  <si>
    <t>08:41</t>
  </si>
  <si>
    <t>08:42</t>
  </si>
  <si>
    <t>08:54</t>
  </si>
  <si>
    <t>09:08</t>
  </si>
  <si>
    <t>09:21</t>
  </si>
  <si>
    <t>09:24</t>
  </si>
  <si>
    <t>09:33</t>
  </si>
  <si>
    <t>09:39</t>
  </si>
  <si>
    <t>09:40</t>
  </si>
  <si>
    <t>09:54</t>
  </si>
  <si>
    <t>09:57</t>
  </si>
  <si>
    <t>10:09</t>
  </si>
  <si>
    <t>10:52</t>
  </si>
  <si>
    <t>12:03</t>
  </si>
  <si>
    <t>12:27</t>
  </si>
  <si>
    <t>08:33</t>
  </si>
  <si>
    <t>08:49</t>
  </si>
  <si>
    <t>08:55</t>
  </si>
  <si>
    <t>09:27</t>
  </si>
  <si>
    <t>09:29</t>
  </si>
  <si>
    <t>09:36</t>
  </si>
  <si>
    <t>09:38</t>
  </si>
  <si>
    <t>10:32</t>
  </si>
  <si>
    <t>10:39</t>
  </si>
  <si>
    <t>10:48</t>
  </si>
  <si>
    <t>11:21</t>
  </si>
  <si>
    <t>12:20</t>
  </si>
  <si>
    <t>12:29</t>
  </si>
  <si>
    <t>12:46</t>
  </si>
  <si>
    <t>10:40</t>
  </si>
  <si>
    <t>07:51</t>
  </si>
  <si>
    <t>08:09</t>
  </si>
  <si>
    <t>08:13</t>
  </si>
  <si>
    <t>08:47</t>
  </si>
  <si>
    <t>09:00</t>
  </si>
  <si>
    <t>09:04</t>
  </si>
  <si>
    <t>09:09</t>
  </si>
  <si>
    <t>09:16</t>
  </si>
  <si>
    <t>09:53</t>
  </si>
  <si>
    <t>10:00</t>
  </si>
  <si>
    <t>10:45</t>
  </si>
  <si>
    <t>10:57</t>
  </si>
  <si>
    <t>11:00</t>
  </si>
  <si>
    <t>11:26</t>
  </si>
  <si>
    <t>12:42</t>
  </si>
  <si>
    <t>13:20</t>
  </si>
  <si>
    <t>09:05</t>
  </si>
  <si>
    <t>12:21</t>
  </si>
  <si>
    <t>19:05,42</t>
  </si>
  <si>
    <t>15:03,81</t>
  </si>
  <si>
    <t>12:46,55</t>
  </si>
  <si>
    <t>12:11,55</t>
  </si>
  <si>
    <t>10:35,40</t>
  </si>
  <si>
    <t>12:44,55</t>
  </si>
  <si>
    <t>14:51,64</t>
  </si>
  <si>
    <t>16:10,49</t>
  </si>
  <si>
    <t>15:11,02</t>
  </si>
  <si>
    <t>11:24,71</t>
  </si>
  <si>
    <t>12:40,74</t>
  </si>
  <si>
    <t>12:51,11</t>
  </si>
  <si>
    <t>10:31,17</t>
  </si>
  <si>
    <t>17:37,80</t>
  </si>
  <si>
    <t>15:09,42</t>
  </si>
  <si>
    <t>12:16,87</t>
  </si>
  <si>
    <t>12:07,92</t>
  </si>
  <si>
    <t>15:07,24</t>
  </si>
  <si>
    <t>09:48,20</t>
  </si>
  <si>
    <t>11:42,77</t>
  </si>
  <si>
    <t>15:01,42</t>
  </si>
  <si>
    <t>11:41,27</t>
  </si>
  <si>
    <t>13:35,75</t>
  </si>
  <si>
    <t>10:33,40</t>
  </si>
  <si>
    <t>13:18,27</t>
  </si>
  <si>
    <t>09:33,42</t>
  </si>
  <si>
    <t>11:39,24</t>
  </si>
  <si>
    <t>16:55,42</t>
  </si>
  <si>
    <t>09:46,33</t>
  </si>
  <si>
    <t>09:49,99</t>
  </si>
  <si>
    <t>13:50,33</t>
  </si>
  <si>
    <t>17:21,20</t>
  </si>
  <si>
    <t>14:58,58</t>
  </si>
  <si>
    <t>12:01,33</t>
  </si>
  <si>
    <t>16:43,90</t>
  </si>
  <si>
    <t>12:21,02</t>
  </si>
  <si>
    <t>17:14,84</t>
  </si>
  <si>
    <t>18:32,99</t>
  </si>
  <si>
    <t>18:20,14</t>
  </si>
  <si>
    <t>18:16,67</t>
  </si>
  <si>
    <t>15:31,61</t>
  </si>
  <si>
    <t>14:49,68</t>
  </si>
  <si>
    <t>10:08,58</t>
  </si>
  <si>
    <t>09:23,77</t>
  </si>
  <si>
    <t>10:36,68</t>
  </si>
  <si>
    <t>12:04,30</t>
  </si>
  <si>
    <t>12:02,33</t>
  </si>
  <si>
    <t>11:00,52</t>
  </si>
  <si>
    <t>14:06,86</t>
  </si>
  <si>
    <t>09:13,40</t>
  </si>
  <si>
    <t>09:40,30</t>
  </si>
  <si>
    <t>12:06,30</t>
  </si>
  <si>
    <t>16:40,80</t>
  </si>
  <si>
    <t>13:57,52</t>
  </si>
  <si>
    <t>11:14,17</t>
  </si>
  <si>
    <t>14:33,49</t>
  </si>
  <si>
    <t>11:30,11</t>
  </si>
  <si>
    <t>12:30,58</t>
  </si>
  <si>
    <t>13:05,92</t>
  </si>
  <si>
    <t>17:34,99</t>
  </si>
  <si>
    <t>15:26,40</t>
  </si>
  <si>
    <t>11:37,05</t>
  </si>
  <si>
    <t>12:19,83</t>
  </si>
  <si>
    <t>12:24,86</t>
  </si>
  <si>
    <t>11:58,71</t>
  </si>
  <si>
    <t>09:02,71</t>
  </si>
  <si>
    <t>14:55,36</t>
  </si>
  <si>
    <t>12:54,02</t>
  </si>
  <si>
    <t>11:22,52</t>
  </si>
  <si>
    <t>17:40,08</t>
  </si>
  <si>
    <t>10:27,92</t>
  </si>
  <si>
    <t>14:25,87</t>
  </si>
  <si>
    <t>11:53,36</t>
  </si>
  <si>
    <t>12:28,68</t>
  </si>
  <si>
    <t>11:56,62</t>
  </si>
  <si>
    <t>15:53,00</t>
  </si>
  <si>
    <t>18:34,92</t>
  </si>
  <si>
    <t>18:36,52</t>
  </si>
  <si>
    <t>16:23,92</t>
  </si>
  <si>
    <t>09:29,20</t>
  </si>
  <si>
    <t>15:14,99</t>
  </si>
  <si>
    <t>11:48,11</t>
  </si>
  <si>
    <t>10:13,26</t>
  </si>
  <si>
    <t>09:57,30</t>
  </si>
  <si>
    <t>09:45,33</t>
  </si>
  <si>
    <t>12:14,08</t>
  </si>
  <si>
    <t>11:45,24</t>
  </si>
  <si>
    <t>10:10,55</t>
  </si>
  <si>
    <t>10:01,36</t>
  </si>
  <si>
    <t>10:38,96</t>
  </si>
  <si>
    <t>08:46,11</t>
  </si>
  <si>
    <t>11:26,14</t>
  </si>
  <si>
    <t>14:29,86</t>
  </si>
  <si>
    <t>11:26,77</t>
  </si>
  <si>
    <t>15:13,45</t>
  </si>
  <si>
    <t>15:22,96</t>
  </si>
  <si>
    <t>11:08,86</t>
  </si>
  <si>
    <t>09:43,24</t>
  </si>
  <si>
    <t>10:23,61</t>
  </si>
  <si>
    <t>10:19,08</t>
  </si>
  <si>
    <t>10:56,39</t>
  </si>
  <si>
    <t>19:06,42</t>
  </si>
  <si>
    <t>08:36,68</t>
  </si>
  <si>
    <t>13:15,36</t>
  </si>
  <si>
    <t>09:14,40</t>
  </si>
  <si>
    <t>09:36,83</t>
  </si>
  <si>
    <t>10:06,24</t>
  </si>
  <si>
    <t>08:19,68</t>
  </si>
  <si>
    <t>15:56,64</t>
  </si>
  <si>
    <t>17:24,58</t>
  </si>
  <si>
    <t>13:54,68</t>
  </si>
  <si>
    <t>11:11,52</t>
  </si>
  <si>
    <t>08:12,23</t>
  </si>
  <si>
    <t>10:04,14</t>
  </si>
  <si>
    <t>16:45,55</t>
  </si>
  <si>
    <t>11:32,27</t>
  </si>
  <si>
    <t>11:34,46</t>
  </si>
  <si>
    <t>12:09,86</t>
  </si>
  <si>
    <t>12:04</t>
  </si>
  <si>
    <t>12:38</t>
  </si>
  <si>
    <t>12:45</t>
  </si>
  <si>
    <t>14:02</t>
  </si>
  <si>
    <t>12:18</t>
  </si>
  <si>
    <t>12:35</t>
  </si>
  <si>
    <t>10:03</t>
  </si>
  <si>
    <t>13:49</t>
  </si>
  <si>
    <t>11:41</t>
  </si>
  <si>
    <t>11:38</t>
  </si>
  <si>
    <t>10:44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</si>
</sst>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0"/>
    <numFmt numFmtId="183" formatCode="0.00000"/>
    <numFmt numFmtId="184" formatCode="0.0000"/>
    <numFmt numFmtId="185" formatCode="0.000"/>
    <numFmt numFmtId="186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6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left"/>
    </xf>
    <xf numFmtId="1" fontId="0" fillId="32" borderId="0" xfId="0" applyNumberFormat="1" applyFont="1" applyFill="1" applyAlignment="1">
      <alignment horizontal="center"/>
    </xf>
    <xf numFmtId="49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1" fontId="0" fillId="32" borderId="0" xfId="0" applyNumberFormat="1" applyFont="1" applyFill="1" applyAlignment="1">
      <alignment horizontal="center"/>
    </xf>
    <xf numFmtId="49" fontId="0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49" fontId="5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49" fontId="0" fillId="32" borderId="0" xfId="0" applyNumberFormat="1" applyFont="1" applyFill="1" applyAlignment="1">
      <alignment horizontal="center"/>
    </xf>
    <xf numFmtId="1" fontId="0" fillId="32" borderId="0" xfId="0" applyNumberFormat="1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49" fontId="5" fillId="2" borderId="31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49" fontId="5" fillId="2" borderId="27" xfId="0" applyNumberFormat="1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49" fontId="5" fillId="32" borderId="27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3" fillId="4" borderId="3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1" fontId="3" fillId="33" borderId="33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1" fontId="3" fillId="33" borderId="35" xfId="0" applyNumberFormat="1" applyFont="1" applyFill="1" applyBorder="1" applyAlignment="1">
      <alignment horizontal="center" vertical="center"/>
    </xf>
    <xf numFmtId="2" fontId="3" fillId="33" borderId="32" xfId="0" applyNumberFormat="1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49" fontId="3" fillId="34" borderId="35" xfId="0" applyNumberFormat="1" applyFont="1" applyFill="1" applyBorder="1" applyAlignment="1">
      <alignment horizontal="center" vertical="center"/>
    </xf>
    <xf numFmtId="1" fontId="3" fillId="34" borderId="35" xfId="0" applyNumberFormat="1" applyFont="1" applyFill="1" applyBorder="1" applyAlignment="1">
      <alignment horizontal="center" vertical="center"/>
    </xf>
    <xf numFmtId="2" fontId="3" fillId="34" borderId="30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49" fontId="3" fillId="33" borderId="37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2" fontId="3" fillId="33" borderId="36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center" vertical="center"/>
    </xf>
    <xf numFmtId="2" fontId="3" fillId="34" borderId="38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49" fontId="5" fillId="4" borderId="29" xfId="0" applyNumberFormat="1" applyFont="1" applyFill="1" applyBorder="1" applyAlignment="1">
      <alignment horizontal="center" vertical="center"/>
    </xf>
    <xf numFmtId="1" fontId="5" fillId="33" borderId="39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49" fontId="5" fillId="34" borderId="29" xfId="0" applyNumberFormat="1" applyFont="1" applyFill="1" applyBorder="1" applyAlignment="1">
      <alignment horizontal="center" vertical="center"/>
    </xf>
    <xf numFmtId="1" fontId="5" fillId="34" borderId="29" xfId="0" applyNumberFormat="1" applyFont="1" applyFill="1" applyBorder="1" applyAlignment="1">
      <alignment horizontal="center" vertical="center"/>
    </xf>
    <xf numFmtId="2" fontId="5" fillId="34" borderId="4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49" fontId="5" fillId="4" borderId="26" xfId="0" applyNumberFormat="1" applyFont="1" applyFill="1" applyBorder="1" applyAlignment="1">
      <alignment horizontal="center" vertical="center"/>
    </xf>
    <xf numFmtId="1" fontId="5" fillId="4" borderId="26" xfId="0" applyNumberFormat="1" applyFont="1" applyFill="1" applyBorder="1" applyAlignment="1">
      <alignment horizontal="center" vertical="center"/>
    </xf>
    <xf numFmtId="1" fontId="5" fillId="33" borderId="22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2" fontId="5" fillId="33" borderId="31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49" fontId="5" fillId="34" borderId="26" xfId="0" applyNumberFormat="1" applyFont="1" applyFill="1" applyBorder="1" applyAlignment="1">
      <alignment horizontal="center" vertical="center"/>
    </xf>
    <xf numFmtId="1" fontId="5" fillId="34" borderId="26" xfId="0" applyNumberFormat="1" applyFont="1" applyFill="1" applyBorder="1" applyAlignment="1">
      <alignment horizontal="center" vertical="center"/>
    </xf>
    <xf numFmtId="2" fontId="5" fillId="34" borderId="27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49" fontId="5" fillId="4" borderId="28" xfId="0" applyNumberFormat="1" applyFont="1" applyFill="1" applyBorder="1" applyAlignment="1">
      <alignment horizontal="center" vertical="center"/>
    </xf>
    <xf numFmtId="1" fontId="5" fillId="4" borderId="28" xfId="0" applyNumberFormat="1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vertical="center"/>
    </xf>
    <xf numFmtId="1" fontId="5" fillId="33" borderId="41" xfId="0" applyNumberFormat="1" applyFont="1" applyFill="1" applyBorder="1" applyAlignment="1">
      <alignment horizontal="center" vertical="center"/>
    </xf>
    <xf numFmtId="2" fontId="5" fillId="33" borderId="4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9" fontId="5" fillId="34" borderId="28" xfId="0" applyNumberFormat="1" applyFont="1" applyFill="1" applyBorder="1" applyAlignment="1">
      <alignment horizontal="center" vertical="center"/>
    </xf>
    <xf numFmtId="1" fontId="5" fillId="34" borderId="28" xfId="0" applyNumberFormat="1" applyFont="1" applyFill="1" applyBorder="1" applyAlignment="1">
      <alignment horizontal="center" vertical="center"/>
    </xf>
    <xf numFmtId="2" fontId="5" fillId="34" borderId="2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1" fontId="5" fillId="32" borderId="0" xfId="0" applyNumberFormat="1" applyFont="1" applyFill="1" applyAlignment="1">
      <alignment horizontal="center" vertical="center"/>
    </xf>
    <xf numFmtId="49" fontId="5" fillId="32" borderId="0" xfId="0" applyNumberFormat="1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2" fontId="5" fillId="32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49" fontId="3" fillId="33" borderId="45" xfId="0" applyNumberFormat="1" applyFont="1" applyFill="1" applyBorder="1" applyAlignment="1">
      <alignment horizontal="center" vertical="center"/>
    </xf>
    <xf numFmtId="1" fontId="3" fillId="33" borderId="28" xfId="0" applyNumberFormat="1" applyFont="1" applyFill="1" applyBorder="1" applyAlignment="1">
      <alignment horizontal="center" vertical="center"/>
    </xf>
    <xf numFmtId="2" fontId="3" fillId="33" borderId="46" xfId="0" applyNumberFormat="1" applyFont="1" applyFill="1" applyBorder="1" applyAlignment="1">
      <alignment horizontal="center" vertical="center"/>
    </xf>
    <xf numFmtId="2" fontId="3" fillId="34" borderId="46" xfId="0" applyNumberFormat="1" applyFont="1" applyFill="1" applyBorder="1" applyAlignment="1">
      <alignment horizontal="center" vertical="center"/>
    </xf>
    <xf numFmtId="49" fontId="5" fillId="0" borderId="47" xfId="0" applyNumberFormat="1" applyFont="1" applyBorder="1" applyAlignment="1">
      <alignment vertical="center"/>
    </xf>
    <xf numFmtId="1" fontId="5" fillId="4" borderId="39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48" xfId="0" applyNumberFormat="1" applyFont="1" applyBorder="1" applyAlignment="1">
      <alignment vertical="center"/>
    </xf>
    <xf numFmtId="49" fontId="5" fillId="0" borderId="49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" fontId="5" fillId="4" borderId="4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49" fontId="3" fillId="33" borderId="52" xfId="0" applyNumberFormat="1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/>
    </xf>
    <xf numFmtId="2" fontId="3" fillId="33" borderId="53" xfId="0" applyNumberFormat="1" applyFont="1" applyFill="1" applyBorder="1" applyAlignment="1">
      <alignment horizontal="center" vertical="center"/>
    </xf>
    <xf numFmtId="1" fontId="5" fillId="33" borderId="5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4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34" borderId="28" xfId="0" applyNumberFormat="1" applyFont="1" applyFill="1" applyBorder="1" applyAlignment="1">
      <alignment horizontal="center" vertical="center"/>
    </xf>
    <xf numFmtId="1" fontId="3" fillId="34" borderId="28" xfId="0" applyNumberFormat="1" applyFont="1" applyFill="1" applyBorder="1" applyAlignment="1">
      <alignment horizontal="center" vertical="center"/>
    </xf>
    <xf numFmtId="2" fontId="3" fillId="34" borderId="23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right" vertical="center"/>
    </xf>
    <xf numFmtId="0" fontId="5" fillId="0" borderId="47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49" fontId="5" fillId="0" borderId="58" xfId="0" applyNumberFormat="1" applyFont="1" applyBorder="1" applyAlignment="1">
      <alignment vertical="center"/>
    </xf>
    <xf numFmtId="49" fontId="5" fillId="0" borderId="59" xfId="0" applyNumberFormat="1" applyFont="1" applyBorder="1" applyAlignment="1">
      <alignment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49" fontId="5" fillId="35" borderId="29" xfId="0" applyNumberFormat="1" applyFont="1" applyFill="1" applyBorder="1" applyAlignment="1">
      <alignment horizontal="center" vertical="center"/>
    </xf>
    <xf numFmtId="2" fontId="5" fillId="35" borderId="60" xfId="0" applyNumberFormat="1" applyFont="1" applyFill="1" applyBorder="1" applyAlignment="1">
      <alignment horizontal="center" vertical="center"/>
    </xf>
    <xf numFmtId="49" fontId="5" fillId="35" borderId="26" xfId="0" applyNumberFormat="1" applyFont="1" applyFill="1" applyBorder="1" applyAlignment="1">
      <alignment horizontal="center" vertical="center"/>
    </xf>
    <xf numFmtId="2" fontId="5" fillId="35" borderId="61" xfId="0" applyNumberFormat="1" applyFont="1" applyFill="1" applyBorder="1" applyAlignment="1">
      <alignment horizontal="center" vertical="center"/>
    </xf>
    <xf numFmtId="2" fontId="5" fillId="35" borderId="31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 vertical="center"/>
    </xf>
    <xf numFmtId="2" fontId="5" fillId="35" borderId="58" xfId="0" applyNumberFormat="1" applyFont="1" applyFill="1" applyBorder="1" applyAlignment="1">
      <alignment horizontal="center" vertical="center"/>
    </xf>
    <xf numFmtId="2" fontId="5" fillId="35" borderId="23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49" fontId="3" fillId="36" borderId="34" xfId="0" applyNumberFormat="1" applyFont="1" applyFill="1" applyBorder="1" applyAlignment="1">
      <alignment horizontal="center" vertical="center"/>
    </xf>
    <xf numFmtId="1" fontId="3" fillId="36" borderId="34" xfId="0" applyNumberFormat="1" applyFont="1" applyFill="1" applyBorder="1" applyAlignment="1">
      <alignment horizontal="center" vertical="center"/>
    </xf>
    <xf numFmtId="2" fontId="3" fillId="36" borderId="32" xfId="0" applyNumberFormat="1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49" fontId="3" fillId="36" borderId="37" xfId="0" applyNumberFormat="1" applyFont="1" applyFill="1" applyBorder="1" applyAlignment="1">
      <alignment horizontal="center" vertical="center"/>
    </xf>
    <xf numFmtId="1" fontId="3" fillId="36" borderId="37" xfId="0" applyNumberFormat="1" applyFont="1" applyFill="1" applyBorder="1" applyAlignment="1">
      <alignment horizontal="center" vertical="center"/>
    </xf>
    <xf numFmtId="2" fontId="3" fillId="36" borderId="36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49" fontId="3" fillId="36" borderId="45" xfId="0" applyNumberFormat="1" applyFont="1" applyFill="1" applyBorder="1" applyAlignment="1">
      <alignment horizontal="center" vertical="center"/>
    </xf>
    <xf numFmtId="1" fontId="3" fillId="36" borderId="45" xfId="0" applyNumberFormat="1" applyFont="1" applyFill="1" applyBorder="1" applyAlignment="1">
      <alignment horizontal="center" vertical="center"/>
    </xf>
    <xf numFmtId="2" fontId="3" fillId="36" borderId="46" xfId="0" applyNumberFormat="1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49" fontId="5" fillId="36" borderId="29" xfId="0" applyNumberFormat="1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49" fontId="5" fillId="36" borderId="26" xfId="0" applyNumberFormat="1" applyFont="1" applyFill="1" applyBorder="1" applyAlignment="1">
      <alignment horizontal="center" vertical="center"/>
    </xf>
    <xf numFmtId="1" fontId="5" fillId="36" borderId="54" xfId="0" applyNumberFormat="1" applyFont="1" applyFill="1" applyBorder="1" applyAlignment="1">
      <alignment horizontal="center" vertical="center"/>
    </xf>
    <xf numFmtId="2" fontId="5" fillId="36" borderId="47" xfId="0" applyNumberFormat="1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9" fontId="5" fillId="36" borderId="28" xfId="0" applyNumberFormat="1" applyFont="1" applyFill="1" applyBorder="1" applyAlignment="1">
      <alignment horizontal="center" vertical="center"/>
    </xf>
    <xf numFmtId="1" fontId="5" fillId="36" borderId="45" xfId="0" applyNumberFormat="1" applyFont="1" applyFill="1" applyBorder="1" applyAlignment="1">
      <alignment horizontal="center" vertical="center"/>
    </xf>
    <xf numFmtId="2" fontId="5" fillId="36" borderId="46" xfId="0" applyNumberFormat="1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49" fontId="3" fillId="36" borderId="52" xfId="0" applyNumberFormat="1" applyFont="1" applyFill="1" applyBorder="1" applyAlignment="1">
      <alignment horizontal="center" vertical="center"/>
    </xf>
    <xf numFmtId="1" fontId="3" fillId="36" borderId="52" xfId="0" applyNumberFormat="1" applyFont="1" applyFill="1" applyBorder="1" applyAlignment="1">
      <alignment horizontal="center" vertical="center"/>
    </xf>
    <xf numFmtId="2" fontId="3" fillId="36" borderId="53" xfId="0" applyNumberFormat="1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48" xfId="0" applyFont="1" applyFill="1" applyBorder="1" applyAlignment="1">
      <alignment horizontal="center" vertical="center"/>
    </xf>
    <xf numFmtId="2" fontId="3" fillId="37" borderId="46" xfId="0" applyNumberFormat="1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0" fontId="3" fillId="37" borderId="62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45" xfId="0" applyFont="1" applyFill="1" applyBorder="1" applyAlignment="1">
      <alignment horizontal="center" vertical="center"/>
    </xf>
    <xf numFmtId="0" fontId="3" fillId="37" borderId="46" xfId="0" applyFont="1" applyFill="1" applyBorder="1" applyAlignment="1">
      <alignment horizontal="center" vertical="center"/>
    </xf>
    <xf numFmtId="2" fontId="3" fillId="37" borderId="63" xfId="0" applyNumberFormat="1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1" fontId="3" fillId="37" borderId="27" xfId="0" applyNumberFormat="1" applyFont="1" applyFill="1" applyBorder="1" applyAlignment="1">
      <alignment horizontal="center" vertical="center"/>
    </xf>
    <xf numFmtId="2" fontId="3" fillId="37" borderId="13" xfId="0" applyNumberFormat="1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8" xfId="0" applyFont="1" applyFill="1" applyBorder="1" applyAlignment="1">
      <alignment/>
    </xf>
    <xf numFmtId="0" fontId="5" fillId="0" borderId="56" xfId="0" applyFont="1" applyBorder="1" applyAlignment="1">
      <alignment horizontal="left"/>
    </xf>
    <xf numFmtId="0" fontId="5" fillId="0" borderId="54" xfId="0" applyFont="1" applyFill="1" applyBorder="1" applyAlignment="1">
      <alignment/>
    </xf>
    <xf numFmtId="49" fontId="5" fillId="0" borderId="54" xfId="0" applyNumberFormat="1" applyFont="1" applyBorder="1" applyAlignment="1">
      <alignment/>
    </xf>
    <xf numFmtId="0" fontId="0" fillId="0" borderId="54" xfId="0" applyBorder="1" applyAlignment="1">
      <alignment/>
    </xf>
    <xf numFmtId="0" fontId="0" fillId="0" borderId="45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49" xfId="0" applyFont="1" applyFill="1" applyBorder="1" applyAlignment="1">
      <alignment/>
    </xf>
    <xf numFmtId="49" fontId="5" fillId="0" borderId="14" xfId="0" applyNumberFormat="1" applyFont="1" applyBorder="1" applyAlignment="1">
      <alignment/>
    </xf>
    <xf numFmtId="0" fontId="0" fillId="0" borderId="50" xfId="0" applyFont="1" applyFill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2" fontId="5" fillId="35" borderId="64" xfId="0" applyNumberFormat="1" applyFont="1" applyFill="1" applyBorder="1" applyAlignment="1">
      <alignment horizontal="center" vertical="center"/>
    </xf>
    <xf numFmtId="2" fontId="5" fillId="35" borderId="66" xfId="0" applyNumberFormat="1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1" fontId="3" fillId="33" borderId="34" xfId="0" applyNumberFormat="1" applyFont="1" applyFill="1" applyBorder="1" applyAlignment="1">
      <alignment horizontal="center" vertical="center"/>
    </xf>
    <xf numFmtId="1" fontId="3" fillId="33" borderId="37" xfId="0" applyNumberFormat="1" applyFont="1" applyFill="1" applyBorder="1" applyAlignment="1">
      <alignment horizontal="center" vertical="center"/>
    </xf>
    <xf numFmtId="1" fontId="5" fillId="33" borderId="45" xfId="0" applyNumberFormat="1" applyFont="1" applyFill="1" applyBorder="1" applyAlignment="1">
      <alignment horizontal="center" vertical="center"/>
    </xf>
    <xf numFmtId="1" fontId="3" fillId="33" borderId="45" xfId="0" applyNumberFormat="1" applyFont="1" applyFill="1" applyBorder="1" applyAlignment="1">
      <alignment horizontal="center" vertical="center"/>
    </xf>
    <xf numFmtId="1" fontId="3" fillId="33" borderId="52" xfId="0" applyNumberFormat="1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49" fontId="5" fillId="4" borderId="29" xfId="0" applyNumberFormat="1" applyFont="1" applyFill="1" applyBorder="1" applyAlignment="1">
      <alignment horizontal="center"/>
    </xf>
    <xf numFmtId="1" fontId="5" fillId="4" borderId="39" xfId="0" applyNumberFormat="1" applyFont="1" applyFill="1" applyBorder="1" applyAlignment="1">
      <alignment horizontal="center"/>
    </xf>
    <xf numFmtId="49" fontId="5" fillId="35" borderId="29" xfId="0" applyNumberFormat="1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2" fontId="5" fillId="33" borderId="40" xfId="0" applyNumberFormat="1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49" fontId="5" fillId="36" borderId="29" xfId="0" applyNumberFormat="1" applyFont="1" applyFill="1" applyBorder="1" applyAlignment="1">
      <alignment horizontal="center"/>
    </xf>
    <xf numFmtId="1" fontId="5" fillId="36" borderId="54" xfId="0" applyNumberFormat="1" applyFont="1" applyFill="1" applyBorder="1" applyAlignment="1">
      <alignment horizontal="center"/>
    </xf>
    <xf numFmtId="2" fontId="5" fillId="36" borderId="47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49" fontId="5" fillId="34" borderId="29" xfId="0" applyNumberFormat="1" applyFont="1" applyFill="1" applyBorder="1" applyAlignment="1">
      <alignment horizontal="center"/>
    </xf>
    <xf numFmtId="1" fontId="5" fillId="34" borderId="29" xfId="0" applyNumberFormat="1" applyFont="1" applyFill="1" applyBorder="1" applyAlignment="1">
      <alignment horizontal="center"/>
    </xf>
    <xf numFmtId="2" fontId="5" fillId="34" borderId="40" xfId="0" applyNumberFormat="1" applyFont="1" applyFill="1" applyBorder="1" applyAlignment="1">
      <alignment horizontal="center"/>
    </xf>
    <xf numFmtId="0" fontId="3" fillId="37" borderId="4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5" fillId="0" borderId="49" xfId="0" applyNumberFormat="1" applyFont="1" applyBorder="1" applyAlignment="1">
      <alignment/>
    </xf>
    <xf numFmtId="49" fontId="5" fillId="0" borderId="47" xfId="0" applyNumberFormat="1" applyFont="1" applyBorder="1" applyAlignment="1">
      <alignment/>
    </xf>
    <xf numFmtId="49" fontId="5" fillId="4" borderId="26" xfId="0" applyNumberFormat="1" applyFont="1" applyFill="1" applyBorder="1" applyAlignment="1">
      <alignment horizontal="center"/>
    </xf>
    <xf numFmtId="49" fontId="5" fillId="35" borderId="26" xfId="0" applyNumberFormat="1" applyFont="1" applyFill="1" applyBorder="1" applyAlignment="1">
      <alignment horizontal="center"/>
    </xf>
    <xf numFmtId="2" fontId="5" fillId="35" borderId="61" xfId="0" applyNumberFormat="1" applyFont="1" applyFill="1" applyBorder="1" applyAlignment="1">
      <alignment horizontal="center"/>
    </xf>
    <xf numFmtId="2" fontId="5" fillId="33" borderId="27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49" fontId="5" fillId="36" borderId="26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5" fillId="34" borderId="26" xfId="0" applyNumberFormat="1" applyFont="1" applyFill="1" applyBorder="1" applyAlignment="1">
      <alignment horizontal="center"/>
    </xf>
    <xf numFmtId="1" fontId="5" fillId="34" borderId="26" xfId="0" applyNumberFormat="1" applyFont="1" applyFill="1" applyBorder="1" applyAlignment="1">
      <alignment horizontal="center"/>
    </xf>
    <xf numFmtId="2" fontId="5" fillId="34" borderId="27" xfId="0" applyNumberFormat="1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49" fontId="5" fillId="0" borderId="48" xfId="0" applyNumberFormat="1" applyFont="1" applyBorder="1" applyAlignment="1">
      <alignment/>
    </xf>
    <xf numFmtId="2" fontId="5" fillId="35" borderId="31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4" borderId="28" xfId="0" applyNumberFormat="1" applyFont="1" applyFill="1" applyBorder="1" applyAlignment="1">
      <alignment horizontal="center"/>
    </xf>
    <xf numFmtId="1" fontId="5" fillId="4" borderId="41" xfId="0" applyNumberFormat="1" applyFont="1" applyFill="1" applyBorder="1" applyAlignment="1">
      <alignment horizontal="center"/>
    </xf>
    <xf numFmtId="49" fontId="5" fillId="35" borderId="28" xfId="0" applyNumberFormat="1" applyFont="1" applyFill="1" applyBorder="1" applyAlignment="1">
      <alignment horizontal="center"/>
    </xf>
    <xf numFmtId="2" fontId="5" fillId="35" borderId="42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1" fontId="5" fillId="33" borderId="28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49" fontId="5" fillId="36" borderId="28" xfId="0" applyNumberFormat="1" applyFont="1" applyFill="1" applyBorder="1" applyAlignment="1">
      <alignment horizontal="center"/>
    </xf>
    <xf numFmtId="1" fontId="5" fillId="36" borderId="45" xfId="0" applyNumberFormat="1" applyFont="1" applyFill="1" applyBorder="1" applyAlignment="1">
      <alignment horizontal="center"/>
    </xf>
    <xf numFmtId="2" fontId="5" fillId="36" borderId="46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2" fontId="5" fillId="34" borderId="23" xfId="0" applyNumberFormat="1" applyFont="1" applyFill="1" applyBorder="1" applyAlignment="1">
      <alignment horizontal="center"/>
    </xf>
    <xf numFmtId="2" fontId="3" fillId="37" borderId="13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1" fontId="5" fillId="4" borderId="29" xfId="0" applyNumberFormat="1" applyFont="1" applyFill="1" applyBorder="1" applyAlignment="1">
      <alignment horizontal="center"/>
    </xf>
    <xf numFmtId="1" fontId="5" fillId="33" borderId="54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44" xfId="0" applyFont="1" applyFill="1" applyBorder="1" applyAlignment="1">
      <alignment horizontal="center"/>
    </xf>
    <xf numFmtId="1" fontId="5" fillId="4" borderId="28" xfId="0" applyNumberFormat="1" applyFont="1" applyFill="1" applyBorder="1" applyAlignment="1">
      <alignment horizontal="center"/>
    </xf>
    <xf numFmtId="2" fontId="5" fillId="35" borderId="23" xfId="0" applyNumberFormat="1" applyFont="1" applyFill="1" applyBorder="1" applyAlignment="1">
      <alignment horizontal="center"/>
    </xf>
    <xf numFmtId="1" fontId="5" fillId="33" borderId="45" xfId="0" applyNumberFormat="1" applyFont="1" applyFill="1" applyBorder="1" applyAlignment="1">
      <alignment horizontal="center"/>
    </xf>
    <xf numFmtId="49" fontId="5" fillId="33" borderId="41" xfId="0" applyNumberFormat="1" applyFont="1" applyFill="1" applyBorder="1" applyAlignment="1">
      <alignment horizontal="center"/>
    </xf>
    <xf numFmtId="1" fontId="5" fillId="33" borderId="41" xfId="0" applyNumberFormat="1" applyFont="1" applyFill="1" applyBorder="1" applyAlignment="1">
      <alignment horizontal="center"/>
    </xf>
    <xf numFmtId="2" fontId="5" fillId="33" borderId="42" xfId="0" applyNumberFormat="1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5" fillId="0" borderId="49" xfId="0" applyFont="1" applyFill="1" applyBorder="1" applyAlignment="1">
      <alignment wrapText="1"/>
    </xf>
    <xf numFmtId="0" fontId="5" fillId="0" borderId="47" xfId="0" applyFont="1" applyFill="1" applyBorder="1" applyAlignment="1">
      <alignment wrapText="1"/>
    </xf>
    <xf numFmtId="2" fontId="5" fillId="4" borderId="60" xfId="0" applyNumberFormat="1" applyFont="1" applyFill="1" applyBorder="1" applyAlignment="1">
      <alignment horizontal="center"/>
    </xf>
    <xf numFmtId="1" fontId="5" fillId="33" borderId="56" xfId="0" applyNumberFormat="1" applyFont="1" applyFill="1" applyBorder="1" applyAlignment="1">
      <alignment horizontal="center"/>
    </xf>
    <xf numFmtId="1" fontId="5" fillId="36" borderId="56" xfId="0" applyNumberFormat="1" applyFont="1" applyFill="1" applyBorder="1" applyAlignment="1">
      <alignment horizontal="center"/>
    </xf>
    <xf numFmtId="2" fontId="5" fillId="36" borderId="55" xfId="0" applyNumberFormat="1" applyFont="1" applyFill="1" applyBorder="1" applyAlignment="1">
      <alignment horizontal="center"/>
    </xf>
    <xf numFmtId="2" fontId="3" fillId="37" borderId="56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wrapText="1"/>
    </xf>
    <xf numFmtId="2" fontId="5" fillId="4" borderId="61" xfId="0" applyNumberFormat="1" applyFont="1" applyFill="1" applyBorder="1" applyAlignment="1">
      <alignment horizontal="center"/>
    </xf>
    <xf numFmtId="2" fontId="3" fillId="37" borderId="54" xfId="0" applyNumberFormat="1" applyFont="1" applyFill="1" applyBorder="1" applyAlignment="1">
      <alignment horizontal="center"/>
    </xf>
    <xf numFmtId="49" fontId="5" fillId="0" borderId="57" xfId="0" applyNumberFormat="1" applyFont="1" applyBorder="1" applyAlignment="1">
      <alignment/>
    </xf>
    <xf numFmtId="49" fontId="5" fillId="0" borderId="53" xfId="0" applyNumberFormat="1" applyFont="1" applyBorder="1" applyAlignment="1">
      <alignment/>
    </xf>
    <xf numFmtId="49" fontId="5" fillId="0" borderId="54" xfId="0" applyNumberFormat="1" applyFont="1" applyBorder="1" applyAlignment="1">
      <alignment/>
    </xf>
    <xf numFmtId="0" fontId="5" fillId="0" borderId="44" xfId="0" applyFont="1" applyBorder="1" applyAlignment="1">
      <alignment/>
    </xf>
    <xf numFmtId="49" fontId="5" fillId="0" borderId="46" xfId="0" applyNumberFormat="1" applyFont="1" applyBorder="1" applyAlignment="1">
      <alignment/>
    </xf>
    <xf numFmtId="0" fontId="5" fillId="4" borderId="28" xfId="0" applyFont="1" applyFill="1" applyBorder="1" applyAlignment="1">
      <alignment horizontal="center"/>
    </xf>
    <xf numFmtId="1" fontId="5" fillId="33" borderId="69" xfId="0" applyNumberFormat="1" applyFont="1" applyFill="1" applyBorder="1" applyAlignment="1">
      <alignment horizontal="center"/>
    </xf>
    <xf numFmtId="0" fontId="5" fillId="36" borderId="70" xfId="0" applyFont="1" applyFill="1" applyBorder="1" applyAlignment="1">
      <alignment horizontal="center"/>
    </xf>
    <xf numFmtId="49" fontId="5" fillId="36" borderId="41" xfId="0" applyNumberFormat="1" applyFont="1" applyFill="1" applyBorder="1" applyAlignment="1">
      <alignment horizontal="center"/>
    </xf>
    <xf numFmtId="1" fontId="5" fillId="36" borderId="69" xfId="0" applyNumberFormat="1" applyFont="1" applyFill="1" applyBorder="1" applyAlignment="1">
      <alignment horizontal="center"/>
    </xf>
    <xf numFmtId="2" fontId="5" fillId="36" borderId="59" xfId="0" applyNumberFormat="1" applyFont="1" applyFill="1" applyBorder="1" applyAlignment="1">
      <alignment horizontal="center"/>
    </xf>
    <xf numFmtId="0" fontId="5" fillId="34" borderId="70" xfId="0" applyFont="1" applyFill="1" applyBorder="1" applyAlignment="1">
      <alignment horizontal="center"/>
    </xf>
    <xf numFmtId="49" fontId="5" fillId="34" borderId="41" xfId="0" applyNumberFormat="1" applyFont="1" applyFill="1" applyBorder="1" applyAlignment="1">
      <alignment horizontal="center"/>
    </xf>
    <xf numFmtId="1" fontId="5" fillId="34" borderId="41" xfId="0" applyNumberFormat="1" applyFont="1" applyFill="1" applyBorder="1" applyAlignment="1">
      <alignment horizontal="center"/>
    </xf>
    <xf numFmtId="2" fontId="5" fillId="34" borderId="42" xfId="0" applyNumberFormat="1" applyFont="1" applyFill="1" applyBorder="1" applyAlignment="1">
      <alignment horizontal="center"/>
    </xf>
    <xf numFmtId="0" fontId="3" fillId="37" borderId="42" xfId="0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71" xfId="0" applyFont="1" applyBorder="1" applyAlignment="1">
      <alignment horizontal="center"/>
    </xf>
    <xf numFmtId="49" fontId="5" fillId="34" borderId="39" xfId="0" applyNumberFormat="1" applyFont="1" applyFill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7" xfId="0" applyFont="1" applyFill="1" applyBorder="1" applyAlignment="1">
      <alignment/>
    </xf>
    <xf numFmtId="1" fontId="5" fillId="34" borderId="39" xfId="0" applyNumberFormat="1" applyFont="1" applyFill="1" applyBorder="1" applyAlignment="1">
      <alignment horizontal="center"/>
    </xf>
    <xf numFmtId="1" fontId="5" fillId="33" borderId="52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3" fillId="37" borderId="57" xfId="0" applyFont="1" applyFill="1" applyBorder="1" applyAlignment="1">
      <alignment horizontal="center"/>
    </xf>
    <xf numFmtId="2" fontId="5" fillId="0" borderId="49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47" xfId="0" applyNumberFormat="1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2" fontId="5" fillId="33" borderId="54" xfId="0" applyNumberFormat="1" applyFont="1" applyFill="1" applyBorder="1" applyAlignment="1">
      <alignment horizontal="center"/>
    </xf>
    <xf numFmtId="2" fontId="5" fillId="33" borderId="26" xfId="0" applyNumberFormat="1" applyFont="1" applyFill="1" applyBorder="1" applyAlignment="1">
      <alignment horizontal="center"/>
    </xf>
    <xf numFmtId="2" fontId="5" fillId="33" borderId="47" xfId="0" applyNumberFormat="1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4" borderId="73" xfId="0" applyFont="1" applyFill="1" applyBorder="1" applyAlignment="1">
      <alignment horizontal="center"/>
    </xf>
    <xf numFmtId="0" fontId="3" fillId="37" borderId="59" xfId="0" applyFont="1" applyFill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3" fillId="4" borderId="24" xfId="0" applyFont="1" applyFill="1" applyBorder="1" applyAlignment="1">
      <alignment horizontal="center" vertical="center"/>
    </xf>
    <xf numFmtId="2" fontId="5" fillId="4" borderId="61" xfId="0" applyNumberFormat="1" applyFont="1" applyFill="1" applyBorder="1" applyAlignment="1">
      <alignment horizontal="center" vertical="center"/>
    </xf>
    <xf numFmtId="2" fontId="5" fillId="4" borderId="74" xfId="0" applyNumberFormat="1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/>
    </xf>
    <xf numFmtId="2" fontId="5" fillId="4" borderId="74" xfId="0" applyNumberFormat="1" applyFont="1" applyFill="1" applyBorder="1" applyAlignment="1">
      <alignment horizontal="center"/>
    </xf>
    <xf numFmtId="2" fontId="5" fillId="4" borderId="49" xfId="0" applyNumberFormat="1" applyFont="1" applyFill="1" applyBorder="1" applyAlignment="1">
      <alignment horizontal="center" vertical="center"/>
    </xf>
    <xf numFmtId="2" fontId="5" fillId="4" borderId="58" xfId="0" applyNumberFormat="1" applyFont="1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2" fontId="5" fillId="4" borderId="58" xfId="0" applyNumberFormat="1" applyFont="1" applyFill="1" applyBorder="1" applyAlignment="1">
      <alignment horizontal="center"/>
    </xf>
    <xf numFmtId="0" fontId="5" fillId="35" borderId="54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5" borderId="56" xfId="0" applyFont="1" applyFill="1" applyBorder="1" applyAlignment="1">
      <alignment horizontal="center"/>
    </xf>
    <xf numFmtId="0" fontId="5" fillId="35" borderId="6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49" fontId="5" fillId="32" borderId="0" xfId="0" applyNumberFormat="1" applyFont="1" applyFill="1" applyAlignment="1">
      <alignment horizontal="center"/>
    </xf>
    <xf numFmtId="1" fontId="5" fillId="32" borderId="0" xfId="0" applyNumberFormat="1" applyFont="1" applyFill="1" applyAlignment="1">
      <alignment horizontal="center"/>
    </xf>
    <xf numFmtId="2" fontId="5" fillId="32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2" fontId="5" fillId="34" borderId="31" xfId="0" applyNumberFormat="1" applyFont="1" applyFill="1" applyBorder="1" applyAlignment="1">
      <alignment horizontal="center" vertical="center"/>
    </xf>
    <xf numFmtId="2" fontId="5" fillId="35" borderId="50" xfId="0" applyNumberFormat="1" applyFont="1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 vertical="center"/>
    </xf>
    <xf numFmtId="49" fontId="5" fillId="0" borderId="67" xfId="0" applyNumberFormat="1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35" borderId="78" xfId="0" applyFont="1" applyFill="1" applyBorder="1" applyAlignment="1">
      <alignment horizontal="center" vertical="center"/>
    </xf>
    <xf numFmtId="49" fontId="5" fillId="35" borderId="39" xfId="0" applyNumberFormat="1" applyFont="1" applyFill="1" applyBorder="1" applyAlignment="1">
      <alignment horizontal="center" vertical="center"/>
    </xf>
    <xf numFmtId="1" fontId="5" fillId="33" borderId="78" xfId="0" applyNumberFormat="1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49" fontId="5" fillId="36" borderId="39" xfId="0" applyNumberFormat="1" applyFont="1" applyFill="1" applyBorder="1" applyAlignment="1">
      <alignment horizontal="center" vertical="center"/>
    </xf>
    <xf numFmtId="2" fontId="5" fillId="36" borderId="57" xfId="0" applyNumberFormat="1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49" fontId="5" fillId="34" borderId="39" xfId="0" applyNumberFormat="1" applyFont="1" applyFill="1" applyBorder="1" applyAlignment="1">
      <alignment horizontal="center" vertical="center"/>
    </xf>
    <xf numFmtId="1" fontId="5" fillId="34" borderId="39" xfId="0" applyNumberFormat="1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2" fontId="3" fillId="34" borderId="32" xfId="0" applyNumberFormat="1" applyFont="1" applyFill="1" applyBorder="1" applyAlignment="1">
      <alignment horizontal="center" vertical="center"/>
    </xf>
    <xf numFmtId="2" fontId="3" fillId="37" borderId="32" xfId="0" applyNumberFormat="1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43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3" fillId="38" borderId="30" xfId="0" applyFont="1" applyFill="1" applyBorder="1" applyAlignment="1">
      <alignment horizontal="center" vertical="center"/>
    </xf>
    <xf numFmtId="49" fontId="5" fillId="38" borderId="39" xfId="0" applyNumberFormat="1" applyFont="1" applyFill="1" applyBorder="1" applyAlignment="1">
      <alignment horizontal="center" vertical="center"/>
    </xf>
    <xf numFmtId="2" fontId="5" fillId="38" borderId="31" xfId="0" applyNumberFormat="1" applyFont="1" applyFill="1" applyBorder="1" applyAlignment="1">
      <alignment horizontal="center" vertical="center"/>
    </xf>
    <xf numFmtId="49" fontId="5" fillId="38" borderId="26" xfId="0" applyNumberFormat="1" applyFont="1" applyFill="1" applyBorder="1" applyAlignment="1">
      <alignment horizontal="center" vertical="center"/>
    </xf>
    <xf numFmtId="1" fontId="5" fillId="38" borderId="26" xfId="0" applyNumberFormat="1" applyFont="1" applyFill="1" applyBorder="1" applyAlignment="1">
      <alignment horizontal="center" vertical="center"/>
    </xf>
    <xf numFmtId="2" fontId="5" fillId="38" borderId="27" xfId="0" applyNumberFormat="1" applyFont="1" applyFill="1" applyBorder="1" applyAlignment="1">
      <alignment horizontal="center" vertical="center"/>
    </xf>
    <xf numFmtId="2" fontId="5" fillId="38" borderId="26" xfId="0" applyNumberFormat="1" applyFont="1" applyFill="1" applyBorder="1" applyAlignment="1">
      <alignment vertical="center"/>
    </xf>
    <xf numFmtId="2" fontId="5" fillId="38" borderId="27" xfId="0" applyNumberFormat="1" applyFont="1" applyFill="1" applyBorder="1" applyAlignment="1">
      <alignment vertical="center"/>
    </xf>
    <xf numFmtId="49" fontId="5" fillId="38" borderId="28" xfId="0" applyNumberFormat="1" applyFont="1" applyFill="1" applyBorder="1" applyAlignment="1">
      <alignment horizontal="center" vertical="center"/>
    </xf>
    <xf numFmtId="2" fontId="5" fillId="38" borderId="28" xfId="0" applyNumberFormat="1" applyFont="1" applyFill="1" applyBorder="1" applyAlignment="1">
      <alignment vertical="center"/>
    </xf>
    <xf numFmtId="2" fontId="5" fillId="38" borderId="23" xfId="0" applyNumberFormat="1" applyFont="1" applyFill="1" applyBorder="1" applyAlignment="1">
      <alignment vertical="center"/>
    </xf>
    <xf numFmtId="0" fontId="3" fillId="38" borderId="43" xfId="0" applyFont="1" applyFill="1" applyBorder="1" applyAlignment="1">
      <alignment horizontal="center" vertical="center"/>
    </xf>
    <xf numFmtId="0" fontId="3" fillId="38" borderId="51" xfId="0" applyFont="1" applyFill="1" applyBorder="1" applyAlignment="1">
      <alignment horizontal="center" vertical="center"/>
    </xf>
    <xf numFmtId="2" fontId="5" fillId="38" borderId="55" xfId="0" applyNumberFormat="1" applyFont="1" applyFill="1" applyBorder="1" applyAlignment="1">
      <alignment horizontal="center" vertical="center"/>
    </xf>
    <xf numFmtId="2" fontId="5" fillId="38" borderId="57" xfId="0" applyNumberFormat="1" applyFont="1" applyFill="1" applyBorder="1" applyAlignment="1">
      <alignment horizontal="center" vertical="center"/>
    </xf>
    <xf numFmtId="2" fontId="5" fillId="38" borderId="23" xfId="0" applyNumberFormat="1" applyFont="1" applyFill="1" applyBorder="1" applyAlignment="1">
      <alignment horizontal="center" vertical="center"/>
    </xf>
    <xf numFmtId="2" fontId="5" fillId="38" borderId="55" xfId="0" applyNumberFormat="1" applyFont="1" applyFill="1" applyBorder="1" applyAlignment="1">
      <alignment horizontal="center"/>
    </xf>
    <xf numFmtId="2" fontId="5" fillId="38" borderId="57" xfId="0" applyNumberFormat="1" applyFont="1" applyFill="1" applyBorder="1" applyAlignment="1">
      <alignment horizontal="center"/>
    </xf>
    <xf numFmtId="2" fontId="5" fillId="38" borderId="27" xfId="0" applyNumberFormat="1" applyFont="1" applyFill="1" applyBorder="1" applyAlignment="1">
      <alignment horizontal="center"/>
    </xf>
    <xf numFmtId="2" fontId="5" fillId="38" borderId="23" xfId="0" applyNumberFormat="1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49" fontId="5" fillId="38" borderId="26" xfId="0" applyNumberFormat="1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 vertical="center"/>
    </xf>
    <xf numFmtId="49" fontId="5" fillId="38" borderId="39" xfId="0" applyNumberFormat="1" applyFont="1" applyFill="1" applyBorder="1" applyAlignment="1">
      <alignment horizontal="center"/>
    </xf>
    <xf numFmtId="49" fontId="5" fillId="38" borderId="28" xfId="0" applyNumberFormat="1" applyFont="1" applyFill="1" applyBorder="1" applyAlignment="1">
      <alignment horizontal="center"/>
    </xf>
    <xf numFmtId="49" fontId="5" fillId="38" borderId="29" xfId="0" applyNumberFormat="1" applyFont="1" applyFill="1" applyBorder="1" applyAlignment="1">
      <alignment horizontal="center" vertical="center"/>
    </xf>
    <xf numFmtId="186" fontId="5" fillId="38" borderId="39" xfId="0" applyNumberFormat="1" applyFont="1" applyFill="1" applyBorder="1" applyAlignment="1">
      <alignment horizontal="center" vertical="center"/>
    </xf>
    <xf numFmtId="186" fontId="5" fillId="38" borderId="29" xfId="0" applyNumberFormat="1" applyFont="1" applyFill="1" applyBorder="1" applyAlignment="1">
      <alignment horizontal="center" vertical="center"/>
    </xf>
    <xf numFmtId="186" fontId="5" fillId="38" borderId="39" xfId="0" applyNumberFormat="1" applyFont="1" applyFill="1" applyBorder="1" applyAlignment="1">
      <alignment horizontal="center"/>
    </xf>
    <xf numFmtId="186" fontId="5" fillId="38" borderId="29" xfId="0" applyNumberFormat="1" applyFont="1" applyFill="1" applyBorder="1" applyAlignment="1">
      <alignment horizontal="center"/>
    </xf>
    <xf numFmtId="186" fontId="5" fillId="38" borderId="28" xfId="0" applyNumberFormat="1" applyFont="1" applyFill="1" applyBorder="1" applyAlignment="1">
      <alignment horizontal="center" vertical="center"/>
    </xf>
    <xf numFmtId="49" fontId="5" fillId="38" borderId="29" xfId="0" applyNumberFormat="1" applyFont="1" applyFill="1" applyBorder="1" applyAlignment="1">
      <alignment horizontal="center"/>
    </xf>
    <xf numFmtId="186" fontId="5" fillId="38" borderId="28" xfId="0" applyNumberFormat="1" applyFont="1" applyFill="1" applyBorder="1" applyAlignment="1">
      <alignment horizontal="center"/>
    </xf>
    <xf numFmtId="1" fontId="5" fillId="38" borderId="63" xfId="0" applyNumberFormat="1" applyFont="1" applyFill="1" applyBorder="1" applyAlignment="1">
      <alignment horizontal="center"/>
    </xf>
    <xf numFmtId="1" fontId="5" fillId="38" borderId="22" xfId="0" applyNumberFormat="1" applyFont="1" applyFill="1" applyBorder="1" applyAlignment="1">
      <alignment horizontal="center"/>
    </xf>
    <xf numFmtId="1" fontId="5" fillId="38" borderId="13" xfId="0" applyNumberFormat="1" applyFont="1" applyFill="1" applyBorder="1" applyAlignment="1">
      <alignment horizontal="center"/>
    </xf>
    <xf numFmtId="1" fontId="5" fillId="38" borderId="21" xfId="0" applyNumberFormat="1" applyFont="1" applyFill="1" applyBorder="1" applyAlignment="1">
      <alignment horizontal="center"/>
    </xf>
    <xf numFmtId="1" fontId="5" fillId="38" borderId="21" xfId="0" applyNumberFormat="1" applyFont="1" applyFill="1" applyBorder="1" applyAlignment="1">
      <alignment horizontal="center" vertical="center"/>
    </xf>
    <xf numFmtId="1" fontId="5" fillId="38" borderId="22" xfId="0" applyNumberFormat="1" applyFont="1" applyFill="1" applyBorder="1" applyAlignment="1">
      <alignment horizontal="center" vertical="center"/>
    </xf>
    <xf numFmtId="1" fontId="5" fillId="38" borderId="13" xfId="0" applyNumberFormat="1" applyFont="1" applyFill="1" applyBorder="1" applyAlignment="1">
      <alignment horizontal="center" vertical="center"/>
    </xf>
    <xf numFmtId="186" fontId="5" fillId="38" borderId="26" xfId="0" applyNumberFormat="1" applyFont="1" applyFill="1" applyBorder="1" applyAlignment="1">
      <alignment horizontal="center" vertical="center"/>
    </xf>
    <xf numFmtId="1" fontId="5" fillId="38" borderId="6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/>
    </xf>
    <xf numFmtId="2" fontId="3" fillId="35" borderId="43" xfId="0" applyNumberFormat="1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5" fillId="0" borderId="60" xfId="0" applyFont="1" applyFill="1" applyBorder="1" applyAlignment="1">
      <alignment/>
    </xf>
    <xf numFmtId="0" fontId="5" fillId="0" borderId="47" xfId="0" applyFont="1" applyFill="1" applyBorder="1" applyAlignment="1">
      <alignment horizontal="center"/>
    </xf>
    <xf numFmtId="49" fontId="5" fillId="0" borderId="66" xfId="0" applyNumberFormat="1" applyFont="1" applyBorder="1" applyAlignment="1">
      <alignment/>
    </xf>
    <xf numFmtId="0" fontId="5" fillId="4" borderId="54" xfId="0" applyFont="1" applyFill="1" applyBorder="1" applyAlignment="1">
      <alignment horizontal="center"/>
    </xf>
    <xf numFmtId="49" fontId="5" fillId="0" borderId="26" xfId="0" applyNumberFormat="1" applyFont="1" applyBorder="1" applyAlignment="1">
      <alignment/>
    </xf>
    <xf numFmtId="1" fontId="5" fillId="33" borderId="22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/>
    </xf>
    <xf numFmtId="0" fontId="5" fillId="0" borderId="29" xfId="0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vertical="center"/>
    </xf>
    <xf numFmtId="0" fontId="5" fillId="0" borderId="49" xfId="0" applyNumberFormat="1" applyFont="1" applyFill="1" applyBorder="1" applyAlignment="1" applyProtection="1">
      <alignment horizontal="left" vertical="center"/>
      <protection/>
    </xf>
    <xf numFmtId="49" fontId="5" fillId="0" borderId="36" xfId="0" applyNumberFormat="1" applyFont="1" applyBorder="1" applyAlignment="1">
      <alignment vertical="center"/>
    </xf>
    <xf numFmtId="0" fontId="5" fillId="0" borderId="47" xfId="0" applyNumberFormat="1" applyFont="1" applyFill="1" applyBorder="1" applyAlignment="1" applyProtection="1">
      <alignment horizontal="left" vertical="center"/>
      <protection/>
    </xf>
    <xf numFmtId="49" fontId="5" fillId="33" borderId="64" xfId="0" applyNumberFormat="1" applyFont="1" applyFill="1" applyBorder="1" applyAlignment="1">
      <alignment horizontal="center" vertical="center"/>
    </xf>
    <xf numFmtId="49" fontId="5" fillId="33" borderId="49" xfId="0" applyNumberFormat="1" applyFont="1" applyFill="1" applyBorder="1" applyAlignment="1">
      <alignment horizontal="center" vertical="center"/>
    </xf>
    <xf numFmtId="49" fontId="5" fillId="33" borderId="58" xfId="0" applyNumberFormat="1" applyFont="1" applyFill="1" applyBorder="1" applyAlignment="1">
      <alignment horizontal="center" vertical="center"/>
    </xf>
    <xf numFmtId="2" fontId="5" fillId="33" borderId="55" xfId="0" applyNumberFormat="1" applyFont="1" applyFill="1" applyBorder="1" applyAlignment="1">
      <alignment horizontal="center" vertical="center"/>
    </xf>
    <xf numFmtId="2" fontId="5" fillId="33" borderId="47" xfId="0" applyNumberFormat="1" applyFont="1" applyFill="1" applyBorder="1" applyAlignment="1">
      <alignment horizontal="center" vertical="center"/>
    </xf>
    <xf numFmtId="2" fontId="5" fillId="33" borderId="46" xfId="0" applyNumberFormat="1" applyFont="1" applyFill="1" applyBorder="1" applyAlignment="1">
      <alignment horizontal="center" vertical="center"/>
    </xf>
    <xf numFmtId="1" fontId="5" fillId="33" borderId="26" xfId="0" applyNumberFormat="1" applyFont="1" applyFill="1" applyBorder="1" applyAlignment="1">
      <alignment horizontal="center" vertical="center"/>
    </xf>
    <xf numFmtId="2" fontId="5" fillId="33" borderId="2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center" vertical="center"/>
    </xf>
    <xf numFmtId="2" fontId="5" fillId="33" borderId="39" xfId="0" applyNumberFormat="1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 applyProtection="1">
      <alignment horizontal="left" vertical="center"/>
      <protection/>
    </xf>
    <xf numFmtId="0" fontId="5" fillId="0" borderId="66" xfId="0" applyFont="1" applyFill="1" applyBorder="1" applyAlignment="1">
      <alignment wrapText="1"/>
    </xf>
    <xf numFmtId="0" fontId="3" fillId="35" borderId="79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8" borderId="79" xfId="0" applyFont="1" applyFill="1" applyBorder="1" applyAlignment="1">
      <alignment horizontal="center" vertical="center"/>
    </xf>
    <xf numFmtId="0" fontId="3" fillId="38" borderId="43" xfId="0" applyFont="1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1" fontId="3" fillId="33" borderId="43" xfId="0" applyNumberFormat="1" applyFont="1" applyFill="1" applyBorder="1" applyAlignment="1">
      <alignment horizontal="center" vertical="center"/>
    </xf>
    <xf numFmtId="1" fontId="3" fillId="33" borderId="43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/>
    </xf>
    <xf numFmtId="0" fontId="9" fillId="39" borderId="0" xfId="0" applyFont="1" applyFill="1" applyAlignment="1">
      <alignment horizontal="center" vertical="center"/>
    </xf>
    <xf numFmtId="1" fontId="3" fillId="36" borderId="79" xfId="0" applyNumberFormat="1" applyFont="1" applyFill="1" applyBorder="1" applyAlignment="1">
      <alignment horizontal="center" vertical="center"/>
    </xf>
    <xf numFmtId="1" fontId="3" fillId="36" borderId="43" xfId="0" applyNumberFormat="1" applyFont="1" applyFill="1" applyBorder="1" applyAlignment="1">
      <alignment horizontal="center" vertical="center"/>
    </xf>
    <xf numFmtId="1" fontId="3" fillId="36" borderId="32" xfId="0" applyNumberFormat="1" applyFont="1" applyFill="1" applyBorder="1" applyAlignment="1">
      <alignment horizontal="center" vertical="center"/>
    </xf>
    <xf numFmtId="0" fontId="3" fillId="34" borderId="79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46" fillId="37" borderId="79" xfId="0" applyFont="1" applyFill="1" applyBorder="1" applyAlignment="1">
      <alignment horizontal="center" vertical="center"/>
    </xf>
    <xf numFmtId="0" fontId="46" fillId="37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4" borderId="79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1" fontId="3" fillId="33" borderId="79" xfId="0" applyNumberFormat="1" applyFont="1" applyFill="1" applyBorder="1" applyAlignment="1">
      <alignment horizontal="center" vertical="center"/>
    </xf>
    <xf numFmtId="0" fontId="3" fillId="36" borderId="79" xfId="0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1" fontId="3" fillId="33" borderId="79" xfId="0" applyNumberFormat="1" applyFont="1" applyFill="1" applyBorder="1" applyAlignment="1">
      <alignment horizontal="center" vertical="center"/>
    </xf>
    <xf numFmtId="0" fontId="3" fillId="34" borderId="79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47" fillId="37" borderId="79" xfId="0" applyFont="1" applyFill="1" applyBorder="1" applyAlignment="1">
      <alignment horizontal="center" vertical="center"/>
    </xf>
    <xf numFmtId="0" fontId="47" fillId="37" borderId="32" xfId="0" applyFont="1" applyFill="1" applyBorder="1" applyAlignment="1">
      <alignment horizontal="center" vertical="center"/>
    </xf>
    <xf numFmtId="0" fontId="3" fillId="38" borderId="7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AM639"/>
  <sheetViews>
    <sheetView tabSelected="1" zoomScale="115" zoomScaleNormal="115" zoomScalePageLayoutView="0" workbookViewId="0" topLeftCell="A1">
      <pane xSplit="5" ySplit="6" topLeftCell="AB7" activePane="bottomRight" state="frozen"/>
      <selection pane="topLeft" activeCell="K9" sqref="K9"/>
      <selection pane="topRight" activeCell="K9" sqref="K9"/>
      <selection pane="bottomLeft" activeCell="K9" sqref="K9"/>
      <selection pane="bottomRight" activeCell="AF8" sqref="AF8"/>
    </sheetView>
  </sheetViews>
  <sheetFormatPr defaultColWidth="11.421875" defaultRowHeight="12.75"/>
  <cols>
    <col min="1" max="1" width="5.28125" style="1" bestFit="1" customWidth="1"/>
    <col min="2" max="2" width="3.57421875" style="1" customWidth="1"/>
    <col min="3" max="3" width="12.421875" style="0" customWidth="1"/>
    <col min="4" max="4" width="9.00390625" style="0" customWidth="1"/>
    <col min="5" max="5" width="7.28125" style="0" hidden="1" customWidth="1"/>
    <col min="6" max="6" width="0.13671875" style="0" hidden="1" customWidth="1"/>
    <col min="7" max="7" width="10.28125" style="0" hidden="1" customWidth="1"/>
    <col min="8" max="8" width="8.7109375" style="0" hidden="1" customWidth="1"/>
    <col min="9" max="9" width="0.13671875" style="3" customWidth="1"/>
    <col min="10" max="10" width="4.57421875" style="3" customWidth="1"/>
    <col min="11" max="11" width="7.28125" style="3" customWidth="1"/>
    <col min="12" max="12" width="9.140625" style="3" customWidth="1"/>
    <col min="13" max="13" width="7.57421875" style="3" customWidth="1"/>
    <col min="14" max="14" width="7.140625" style="7" customWidth="1"/>
    <col min="15" max="15" width="6.57421875" style="8" customWidth="1"/>
    <col min="16" max="16" width="8.28125" style="566" customWidth="1"/>
    <col min="17" max="17" width="7.28125" style="4" customWidth="1"/>
    <col min="18" max="18" width="5.28125" style="12" customWidth="1"/>
    <col min="19" max="19" width="9.00390625" style="9" customWidth="1"/>
    <col min="20" max="20" width="8.140625" style="12" customWidth="1"/>
    <col min="21" max="21" width="8.57421875" style="5" customWidth="1"/>
    <col min="22" max="22" width="8.140625" style="12" customWidth="1"/>
    <col min="23" max="23" width="13.7109375" style="9" customWidth="1"/>
    <col min="24" max="24" width="15.7109375" style="7" customWidth="1"/>
    <col min="25" max="25" width="12.00390625" style="5" customWidth="1"/>
    <col min="26" max="26" width="12.00390625" style="17" customWidth="1"/>
    <col min="27" max="27" width="15.8515625" style="18" customWidth="1"/>
    <col min="28" max="28" width="35.00390625" style="17" customWidth="1"/>
    <col min="29" max="29" width="16.7109375" style="17" customWidth="1"/>
    <col min="30" max="30" width="15.421875" style="17" customWidth="1"/>
    <col min="31" max="31" width="17.7109375" style="19" customWidth="1"/>
    <col min="32" max="32" width="16.7109375" style="52" customWidth="1"/>
    <col min="33" max="33" width="12.57421875" style="0" customWidth="1"/>
    <col min="34" max="34" width="13.28125" style="0" customWidth="1"/>
    <col min="35" max="36" width="13.8515625" style="0" customWidth="1"/>
    <col min="37" max="37" width="14.421875" style="0" customWidth="1"/>
    <col min="38" max="38" width="12.8515625" style="0" customWidth="1"/>
    <col min="39" max="39" width="7.421875" style="0" customWidth="1"/>
    <col min="40" max="40" width="10.00390625" style="0" customWidth="1"/>
    <col min="41" max="41" width="6.8515625" style="0" customWidth="1"/>
  </cols>
  <sheetData>
    <row r="1" spans="1:32" s="95" customFormat="1" ht="13.5" customHeight="1">
      <c r="A1" s="600" t="s">
        <v>198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94"/>
    </row>
    <row r="2" spans="1:32" s="95" customFormat="1" ht="13.5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561"/>
      <c r="Q2" s="96"/>
      <c r="R2" s="96"/>
      <c r="S2" s="96"/>
      <c r="T2" s="96"/>
      <c r="U2" s="96"/>
      <c r="V2" s="96"/>
      <c r="W2" s="96"/>
      <c r="X2" s="96"/>
      <c r="Y2" s="96"/>
      <c r="Z2" s="97"/>
      <c r="AA2" s="98"/>
      <c r="AB2" s="97"/>
      <c r="AC2" s="97"/>
      <c r="AD2" s="97"/>
      <c r="AE2" s="99"/>
      <c r="AF2" s="94"/>
    </row>
    <row r="3" spans="1:34" s="104" customFormat="1" ht="13.5" customHeight="1" thickBot="1">
      <c r="A3" s="609" t="s">
        <v>0</v>
      </c>
      <c r="B3" s="611" t="s">
        <v>1</v>
      </c>
      <c r="C3" s="613" t="s">
        <v>2</v>
      </c>
      <c r="D3" s="615" t="s">
        <v>3</v>
      </c>
      <c r="E3" s="100"/>
      <c r="F3" s="617" t="s">
        <v>71</v>
      </c>
      <c r="G3" s="618"/>
      <c r="H3" s="618"/>
      <c r="I3" s="619"/>
      <c r="J3" s="594" t="s">
        <v>235</v>
      </c>
      <c r="K3" s="595"/>
      <c r="L3" s="595"/>
      <c r="M3" s="596"/>
      <c r="N3" s="591" t="s">
        <v>74</v>
      </c>
      <c r="O3" s="592"/>
      <c r="P3" s="592"/>
      <c r="Q3" s="593"/>
      <c r="R3" s="597" t="s">
        <v>163</v>
      </c>
      <c r="S3" s="598"/>
      <c r="T3" s="598"/>
      <c r="U3" s="599"/>
      <c r="V3" s="601" t="s">
        <v>5</v>
      </c>
      <c r="W3" s="602"/>
      <c r="X3" s="602"/>
      <c r="Y3" s="603"/>
      <c r="Z3" s="604" t="s">
        <v>76</v>
      </c>
      <c r="AA3" s="605"/>
      <c r="AB3" s="605"/>
      <c r="AC3" s="606"/>
      <c r="AD3" s="607" t="s">
        <v>75</v>
      </c>
      <c r="AE3" s="608"/>
      <c r="AF3" s="102"/>
      <c r="AG3" s="103"/>
      <c r="AH3" s="103"/>
    </row>
    <row r="4" spans="1:34" s="104" customFormat="1" ht="13.5" customHeight="1" thickBot="1">
      <c r="A4" s="610"/>
      <c r="B4" s="612"/>
      <c r="C4" s="614"/>
      <c r="D4" s="616"/>
      <c r="E4" s="105" t="s">
        <v>4</v>
      </c>
      <c r="F4" s="106" t="s">
        <v>36</v>
      </c>
      <c r="G4" s="107" t="s">
        <v>72</v>
      </c>
      <c r="H4" s="107" t="s">
        <v>37</v>
      </c>
      <c r="I4" s="101" t="s">
        <v>73</v>
      </c>
      <c r="J4" s="513" t="s">
        <v>36</v>
      </c>
      <c r="K4" s="514" t="s">
        <v>72</v>
      </c>
      <c r="L4" s="515" t="s">
        <v>237</v>
      </c>
      <c r="M4" s="516" t="s">
        <v>73</v>
      </c>
      <c r="N4" s="247" t="s">
        <v>36</v>
      </c>
      <c r="O4" s="248" t="s">
        <v>72</v>
      </c>
      <c r="P4" s="564" t="s">
        <v>38</v>
      </c>
      <c r="Q4" s="250" t="s">
        <v>73</v>
      </c>
      <c r="R4" s="337" t="s">
        <v>36</v>
      </c>
      <c r="S4" s="109" t="s">
        <v>72</v>
      </c>
      <c r="T4" s="110" t="s">
        <v>39</v>
      </c>
      <c r="U4" s="111" t="s">
        <v>73</v>
      </c>
      <c r="V4" s="271" t="s">
        <v>36</v>
      </c>
      <c r="W4" s="272" t="s">
        <v>72</v>
      </c>
      <c r="X4" s="273" t="s">
        <v>40</v>
      </c>
      <c r="Y4" s="274" t="s">
        <v>73</v>
      </c>
      <c r="Z4" s="112" t="s">
        <v>36</v>
      </c>
      <c r="AA4" s="113" t="s">
        <v>72</v>
      </c>
      <c r="AB4" s="114" t="s">
        <v>41</v>
      </c>
      <c r="AC4" s="115" t="s">
        <v>73</v>
      </c>
      <c r="AD4" s="297" t="s">
        <v>73</v>
      </c>
      <c r="AE4" s="312" t="s">
        <v>36</v>
      </c>
      <c r="AF4" s="102"/>
      <c r="AG4" s="103"/>
      <c r="AH4" s="103"/>
    </row>
    <row r="5" spans="1:34" s="104" customFormat="1" ht="13.5" hidden="1" thickBot="1">
      <c r="A5" s="30"/>
      <c r="B5" s="31"/>
      <c r="C5" s="41"/>
      <c r="D5" s="105"/>
      <c r="E5" s="116"/>
      <c r="F5" s="117"/>
      <c r="G5" s="117"/>
      <c r="H5" s="117"/>
      <c r="I5" s="118"/>
      <c r="J5" s="517"/>
      <c r="K5" s="517"/>
      <c r="L5" s="517"/>
      <c r="M5" s="517"/>
      <c r="N5" s="251"/>
      <c r="O5" s="252"/>
      <c r="P5" s="565"/>
      <c r="Q5" s="254"/>
      <c r="R5" s="338"/>
      <c r="S5" s="120"/>
      <c r="T5" s="121"/>
      <c r="U5" s="122"/>
      <c r="V5" s="275"/>
      <c r="W5" s="276"/>
      <c r="X5" s="277"/>
      <c r="Y5" s="278"/>
      <c r="Z5" s="123"/>
      <c r="AA5" s="124"/>
      <c r="AB5" s="125"/>
      <c r="AC5" s="126"/>
      <c r="AD5" s="299"/>
      <c r="AE5" s="313"/>
      <c r="AF5" s="102"/>
      <c r="AG5" s="103"/>
      <c r="AH5" s="103"/>
    </row>
    <row r="6" spans="1:34" s="104" customFormat="1" ht="13.5" hidden="1" thickBot="1">
      <c r="A6" s="46" t="s">
        <v>77</v>
      </c>
      <c r="B6" s="47" t="s">
        <v>77</v>
      </c>
      <c r="C6" s="243" t="s">
        <v>77</v>
      </c>
      <c r="D6" s="244" t="s">
        <v>77</v>
      </c>
      <c r="E6" s="116"/>
      <c r="F6" s="117" t="s">
        <v>77</v>
      </c>
      <c r="G6" s="117" t="s">
        <v>77</v>
      </c>
      <c r="H6" s="117"/>
      <c r="I6" s="463" t="s">
        <v>77</v>
      </c>
      <c r="J6" s="518" t="s">
        <v>77</v>
      </c>
      <c r="K6" s="515" t="s">
        <v>77</v>
      </c>
      <c r="L6" s="515" t="s">
        <v>237</v>
      </c>
      <c r="M6" s="519" t="s">
        <v>77</v>
      </c>
      <c r="N6" s="247" t="s">
        <v>77</v>
      </c>
      <c r="O6" s="248" t="s">
        <v>77</v>
      </c>
      <c r="P6" s="564"/>
      <c r="Q6" s="250" t="s">
        <v>77</v>
      </c>
      <c r="R6" s="337" t="s">
        <v>77</v>
      </c>
      <c r="S6" s="109" t="s">
        <v>77</v>
      </c>
      <c r="T6" s="110"/>
      <c r="U6" s="111" t="s">
        <v>77</v>
      </c>
      <c r="V6" s="271" t="s">
        <v>77</v>
      </c>
      <c r="W6" s="272" t="s">
        <v>77</v>
      </c>
      <c r="X6" s="273" t="s">
        <v>77</v>
      </c>
      <c r="Y6" s="274" t="s">
        <v>77</v>
      </c>
      <c r="Z6" s="511" t="s">
        <v>77</v>
      </c>
      <c r="AA6" s="511" t="s">
        <v>77</v>
      </c>
      <c r="AB6" s="511" t="s">
        <v>77</v>
      </c>
      <c r="AC6" s="511" t="s">
        <v>77</v>
      </c>
      <c r="AD6" s="512" t="s">
        <v>77</v>
      </c>
      <c r="AE6" s="512" t="s">
        <v>77</v>
      </c>
      <c r="AF6" s="102"/>
      <c r="AG6" s="103"/>
      <c r="AH6" s="103"/>
    </row>
    <row r="7" spans="1:39" s="104" customFormat="1" ht="13.5" customHeight="1">
      <c r="A7" s="127">
        <v>25</v>
      </c>
      <c r="B7" s="331" t="s">
        <v>25</v>
      </c>
      <c r="C7" s="205" t="s">
        <v>11</v>
      </c>
      <c r="D7" s="205" t="s">
        <v>15</v>
      </c>
      <c r="E7" s="498" t="s">
        <v>14</v>
      </c>
      <c r="F7" s="128"/>
      <c r="G7" s="129"/>
      <c r="H7" s="141" t="e">
        <f aca="true" t="shared" si="0" ref="H7:H38">(LEFT(G7,2)*60+RIGHT(G7,2))</f>
        <v>#VALUE!</v>
      </c>
      <c r="I7" s="468" t="e">
        <f aca="true" t="shared" si="1" ref="I7:I38">H7*100/$H$56-100</f>
        <v>#VALUE!</v>
      </c>
      <c r="J7" s="560">
        <v>1</v>
      </c>
      <c r="K7" s="520" t="s">
        <v>257</v>
      </c>
      <c r="L7" s="545">
        <f>(LEFT(K7,2)*60+RIGHT(K7,5))</f>
        <v>62.5</v>
      </c>
      <c r="M7" s="521">
        <f>L7*100/$L$56-100</f>
        <v>0</v>
      </c>
      <c r="N7" s="501">
        <v>2</v>
      </c>
      <c r="O7" s="502" t="s">
        <v>352</v>
      </c>
      <c r="P7" s="262">
        <f aca="true" t="shared" si="2" ref="P7:P17">LEFT(O7,2)*60+RIGHT(O7,5)</f>
        <v>49.13</v>
      </c>
      <c r="Q7" s="263">
        <f aca="true" t="shared" si="3" ref="Q7:Q23">P7*100/$P$56-100</f>
        <v>2.1413721413721447</v>
      </c>
      <c r="R7" s="503">
        <v>1</v>
      </c>
      <c r="S7" s="143" t="s">
        <v>562</v>
      </c>
      <c r="T7" s="588">
        <f aca="true" t="shared" si="4" ref="T7:T13">LEFT(S7,2)*60+RIGHT(S7,5)</f>
        <v>588.2</v>
      </c>
      <c r="U7" s="144">
        <f aca="true" t="shared" si="5" ref="U7:U13">T7*100/$T$56-100</f>
        <v>0</v>
      </c>
      <c r="V7" s="504">
        <v>1</v>
      </c>
      <c r="W7" s="505" t="s">
        <v>473</v>
      </c>
      <c r="X7" s="287">
        <f aca="true" t="shared" si="6" ref="X7:X28">LEFT(W7,2)*60+RIGHT(W7,2)</f>
        <v>541</v>
      </c>
      <c r="Y7" s="506">
        <f aca="true" t="shared" si="7" ref="Y7:Y18">X7*100/$X$56-100</f>
        <v>0</v>
      </c>
      <c r="Z7" s="507"/>
      <c r="AA7" s="508"/>
      <c r="AB7" s="509" t="e">
        <f aca="true" t="shared" si="8" ref="AB7:AB38">LEFT(AA7,2)*60+RIGHT(AA7,2)</f>
        <v>#VALUE!</v>
      </c>
      <c r="AC7" s="492" t="e">
        <f aca="true" t="shared" si="9" ref="AC7:AC38">AB7*100/$AB$56-100</f>
        <v>#VALUE!</v>
      </c>
      <c r="AD7" s="310">
        <f aca="true" t="shared" si="10" ref="AD7:AD49">IF(AF7=6,SUM(AG7:AL7)-MAX(AG7:AL7),IF(AF7=5,SUM(AG7:AL7),""))</f>
      </c>
      <c r="AE7" s="510"/>
      <c r="AF7" s="135">
        <f aca="true" t="shared" si="11" ref="AF7:AF49">COUNT(AG7:AL7)</f>
        <v>4</v>
      </c>
      <c r="AG7" s="136" t="e">
        <f aca="true" t="shared" si="12" ref="AG7:AG23">IF(I7="","",I7)</f>
        <v>#VALUE!</v>
      </c>
      <c r="AH7" s="136">
        <f>IF(L7="","",L7)</f>
        <v>62.5</v>
      </c>
      <c r="AI7" s="136">
        <f aca="true" t="shared" si="13" ref="AI7:AI49">IF(Q7="","",Q7)</f>
        <v>2.1413721413721447</v>
      </c>
      <c r="AJ7" s="136">
        <f aca="true" t="shared" si="14" ref="AJ7:AJ49">IF(U7="","",U7)</f>
        <v>0</v>
      </c>
      <c r="AK7" s="136">
        <f aca="true" t="shared" si="15" ref="AK7:AK49">IF(Y7="","",Y7)</f>
        <v>0</v>
      </c>
      <c r="AL7" s="136" t="e">
        <f aca="true" t="shared" si="16" ref="AL7:AL49">IF(AC7="","",AC7)</f>
        <v>#VALUE!</v>
      </c>
      <c r="AM7" s="137"/>
    </row>
    <row r="8" spans="1:39" s="104" customFormat="1" ht="13.5" customHeight="1">
      <c r="A8" s="138">
        <v>18</v>
      </c>
      <c r="B8" s="331" t="s">
        <v>81</v>
      </c>
      <c r="C8" s="207" t="s">
        <v>16</v>
      </c>
      <c r="D8" s="495" t="s">
        <v>86</v>
      </c>
      <c r="E8" s="499" t="s">
        <v>14</v>
      </c>
      <c r="F8" s="139"/>
      <c r="G8" s="140"/>
      <c r="H8" s="141" t="e">
        <f t="shared" si="0"/>
        <v>#VALUE!</v>
      </c>
      <c r="I8" s="468" t="e">
        <f t="shared" si="1"/>
        <v>#VALUE!</v>
      </c>
      <c r="J8" s="557">
        <v>4</v>
      </c>
      <c r="K8" s="522" t="s">
        <v>252</v>
      </c>
      <c r="L8" s="559">
        <f>(LEFT(K8,2)*60+RIGHT(K8,5))</f>
        <v>63.8</v>
      </c>
      <c r="M8" s="524">
        <f>L8*100/$L$56-100</f>
        <v>2.0799999999999983</v>
      </c>
      <c r="N8" s="471">
        <v>1</v>
      </c>
      <c r="O8" s="261" t="s">
        <v>351</v>
      </c>
      <c r="P8" s="262">
        <f t="shared" si="2"/>
        <v>48.1</v>
      </c>
      <c r="Q8" s="263">
        <f t="shared" si="3"/>
        <v>0</v>
      </c>
      <c r="R8" s="218">
        <v>2</v>
      </c>
      <c r="S8" s="143" t="s">
        <v>556</v>
      </c>
      <c r="T8" s="588">
        <f t="shared" si="4"/>
        <v>631.17</v>
      </c>
      <c r="U8" s="144">
        <f t="shared" si="5"/>
        <v>7.3053383202991995</v>
      </c>
      <c r="V8" s="285">
        <v>2</v>
      </c>
      <c r="W8" s="286" t="s">
        <v>474</v>
      </c>
      <c r="X8" s="287">
        <f t="shared" si="6"/>
        <v>552</v>
      </c>
      <c r="Y8" s="288">
        <f t="shared" si="7"/>
        <v>2.0332717190388223</v>
      </c>
      <c r="Z8" s="145"/>
      <c r="AA8" s="146"/>
      <c r="AB8" s="147" t="e">
        <f t="shared" si="8"/>
        <v>#VALUE!</v>
      </c>
      <c r="AC8" s="148" t="e">
        <f t="shared" si="9"/>
        <v>#VALUE!</v>
      </c>
      <c r="AD8" s="310">
        <f t="shared" si="10"/>
      </c>
      <c r="AE8" s="303"/>
      <c r="AF8" s="135">
        <f t="shared" si="11"/>
        <v>4</v>
      </c>
      <c r="AG8" s="136" t="e">
        <f t="shared" si="12"/>
        <v>#VALUE!</v>
      </c>
      <c r="AH8" s="136">
        <f>IF(L8="","",L8)</f>
        <v>63.8</v>
      </c>
      <c r="AI8" s="136">
        <f t="shared" si="13"/>
        <v>0</v>
      </c>
      <c r="AJ8" s="136">
        <f t="shared" si="14"/>
        <v>7.3053383202991995</v>
      </c>
      <c r="AK8" s="136">
        <f t="shared" si="15"/>
        <v>2.0332717190388223</v>
      </c>
      <c r="AL8" s="136" t="e">
        <f t="shared" si="16"/>
        <v>#VALUE!</v>
      </c>
      <c r="AM8" s="137"/>
    </row>
    <row r="9" spans="1:39" s="104" customFormat="1" ht="13.5" customHeight="1">
      <c r="A9" s="138">
        <v>6</v>
      </c>
      <c r="B9" s="331" t="s">
        <v>78</v>
      </c>
      <c r="C9" s="207" t="s">
        <v>24</v>
      </c>
      <c r="D9" s="495" t="s">
        <v>132</v>
      </c>
      <c r="E9" s="499" t="s">
        <v>14</v>
      </c>
      <c r="F9" s="139"/>
      <c r="G9" s="140"/>
      <c r="H9" s="141" t="e">
        <f t="shared" si="0"/>
        <v>#VALUE!</v>
      </c>
      <c r="I9" s="468" t="e">
        <f t="shared" si="1"/>
        <v>#VALUE!</v>
      </c>
      <c r="J9" s="557">
        <v>6</v>
      </c>
      <c r="K9" s="522" t="s">
        <v>240</v>
      </c>
      <c r="L9" s="559">
        <f>(LEFT(K9,2)*60+RIGHT(K9,5))</f>
        <v>70.8</v>
      </c>
      <c r="M9" s="524">
        <f>L9*100/$L$56-100</f>
        <v>13.280000000000001</v>
      </c>
      <c r="N9" s="501">
        <v>5</v>
      </c>
      <c r="O9" s="261" t="s">
        <v>355</v>
      </c>
      <c r="P9" s="262">
        <f t="shared" si="2"/>
        <v>50.62</v>
      </c>
      <c r="Q9" s="263">
        <f t="shared" si="3"/>
        <v>5.239085239085242</v>
      </c>
      <c r="R9" s="218">
        <v>3</v>
      </c>
      <c r="S9" s="143" t="s">
        <v>548</v>
      </c>
      <c r="T9" s="588">
        <f t="shared" si="4"/>
        <v>635.4</v>
      </c>
      <c r="U9" s="144">
        <f t="shared" si="5"/>
        <v>8.024481468888126</v>
      </c>
      <c r="V9" s="285">
        <v>3</v>
      </c>
      <c r="W9" s="286" t="s">
        <v>475</v>
      </c>
      <c r="X9" s="287">
        <f t="shared" si="6"/>
        <v>553</v>
      </c>
      <c r="Y9" s="288">
        <f t="shared" si="7"/>
        <v>2.2181146025878036</v>
      </c>
      <c r="Z9" s="145"/>
      <c r="AA9" s="146"/>
      <c r="AB9" s="147" t="e">
        <f t="shared" si="8"/>
        <v>#VALUE!</v>
      </c>
      <c r="AC9" s="148" t="e">
        <f t="shared" si="9"/>
        <v>#VALUE!</v>
      </c>
      <c r="AD9" s="310">
        <f t="shared" si="10"/>
      </c>
      <c r="AE9" s="303"/>
      <c r="AF9" s="135">
        <f t="shared" si="11"/>
        <v>4</v>
      </c>
      <c r="AG9" s="136" t="e">
        <f t="shared" si="12"/>
        <v>#VALUE!</v>
      </c>
      <c r="AH9" s="136">
        <f>IF(L9="","",L9)</f>
        <v>70.8</v>
      </c>
      <c r="AI9" s="136">
        <f t="shared" si="13"/>
        <v>5.239085239085242</v>
      </c>
      <c r="AJ9" s="136">
        <f t="shared" si="14"/>
        <v>8.024481468888126</v>
      </c>
      <c r="AK9" s="136">
        <f t="shared" si="15"/>
        <v>2.2181146025878036</v>
      </c>
      <c r="AL9" s="136" t="e">
        <f t="shared" si="16"/>
        <v>#VALUE!</v>
      </c>
      <c r="AM9" s="137"/>
    </row>
    <row r="10" spans="1:39" s="104" customFormat="1" ht="13.5" customHeight="1">
      <c r="A10" s="138">
        <v>11</v>
      </c>
      <c r="B10" s="331" t="s">
        <v>81</v>
      </c>
      <c r="C10" s="207" t="s">
        <v>157</v>
      </c>
      <c r="D10" s="495" t="s">
        <v>215</v>
      </c>
      <c r="E10" s="499" t="s">
        <v>14</v>
      </c>
      <c r="F10" s="139"/>
      <c r="G10" s="140"/>
      <c r="H10" s="141" t="e">
        <f t="shared" si="0"/>
        <v>#VALUE!</v>
      </c>
      <c r="I10" s="468" t="e">
        <f t="shared" si="1"/>
        <v>#VALUE!</v>
      </c>
      <c r="J10" s="557">
        <v>15</v>
      </c>
      <c r="K10" s="522" t="s">
        <v>246</v>
      </c>
      <c r="L10" s="559">
        <f>(LEFT(K10,2)*60+RIGHT(K10,5))</f>
        <v>75.6</v>
      </c>
      <c r="M10" s="524">
        <f>L10*100/$L$56-100</f>
        <v>20.95999999999998</v>
      </c>
      <c r="N10" s="501">
        <v>3</v>
      </c>
      <c r="O10" s="261" t="s">
        <v>353</v>
      </c>
      <c r="P10" s="262">
        <f t="shared" si="2"/>
        <v>50.18</v>
      </c>
      <c r="Q10" s="263">
        <f t="shared" si="3"/>
        <v>4.324324324324323</v>
      </c>
      <c r="R10" s="218">
        <v>4</v>
      </c>
      <c r="S10" s="143" t="s">
        <v>553</v>
      </c>
      <c r="T10" s="588">
        <f t="shared" si="4"/>
        <v>684.71</v>
      </c>
      <c r="U10" s="144">
        <f t="shared" si="5"/>
        <v>16.40768446106766</v>
      </c>
      <c r="V10" s="285">
        <v>4</v>
      </c>
      <c r="W10" s="286" t="s">
        <v>476</v>
      </c>
      <c r="X10" s="287">
        <f t="shared" si="6"/>
        <v>591</v>
      </c>
      <c r="Y10" s="288">
        <f t="shared" si="7"/>
        <v>9.242144177449163</v>
      </c>
      <c r="Z10" s="145"/>
      <c r="AA10" s="146"/>
      <c r="AB10" s="147" t="e">
        <f t="shared" si="8"/>
        <v>#VALUE!</v>
      </c>
      <c r="AC10" s="492" t="e">
        <f t="shared" si="9"/>
        <v>#VALUE!</v>
      </c>
      <c r="AD10" s="310">
        <f t="shared" si="10"/>
      </c>
      <c r="AE10" s="303"/>
      <c r="AF10" s="135">
        <f t="shared" si="11"/>
        <v>4</v>
      </c>
      <c r="AG10" s="136" t="e">
        <f t="shared" si="12"/>
        <v>#VALUE!</v>
      </c>
      <c r="AH10" s="136">
        <f>IF(L10="","",L10)</f>
        <v>75.6</v>
      </c>
      <c r="AI10" s="136">
        <f t="shared" si="13"/>
        <v>4.324324324324323</v>
      </c>
      <c r="AJ10" s="136">
        <f t="shared" si="14"/>
        <v>16.40768446106766</v>
      </c>
      <c r="AK10" s="136">
        <f t="shared" si="15"/>
        <v>9.242144177449163</v>
      </c>
      <c r="AL10" s="136" t="e">
        <f t="shared" si="16"/>
        <v>#VALUE!</v>
      </c>
      <c r="AM10" s="137"/>
    </row>
    <row r="11" spans="1:39" s="104" customFormat="1" ht="13.5" customHeight="1">
      <c r="A11" s="138">
        <v>22</v>
      </c>
      <c r="B11" s="331" t="s">
        <v>25</v>
      </c>
      <c r="C11" s="207" t="s">
        <v>185</v>
      </c>
      <c r="D11" s="495" t="s">
        <v>186</v>
      </c>
      <c r="E11" s="499" t="s">
        <v>14</v>
      </c>
      <c r="F11" s="139"/>
      <c r="G11" s="140"/>
      <c r="H11" s="141" t="e">
        <f t="shared" si="0"/>
        <v>#VALUE!</v>
      </c>
      <c r="I11" s="468" t="e">
        <f t="shared" si="1"/>
        <v>#VALUE!</v>
      </c>
      <c r="J11" s="557">
        <v>2</v>
      </c>
      <c r="K11" s="522" t="s">
        <v>255</v>
      </c>
      <c r="L11" s="559">
        <f>(LEFT(K11,2)*60+RIGHT(K11,5))</f>
        <v>63</v>
      </c>
      <c r="M11" s="524">
        <f>L11*100/$L$56-100</f>
        <v>0.7999999999999972</v>
      </c>
      <c r="N11" s="471">
        <v>6</v>
      </c>
      <c r="O11" s="261" t="s">
        <v>356</v>
      </c>
      <c r="P11" s="262">
        <f t="shared" si="2"/>
        <v>51.59</v>
      </c>
      <c r="Q11" s="263">
        <f t="shared" si="3"/>
        <v>7.255717255717258</v>
      </c>
      <c r="R11" s="218">
        <v>9</v>
      </c>
      <c r="S11" s="143" t="s">
        <v>559</v>
      </c>
      <c r="T11" s="588">
        <f t="shared" si="4"/>
        <v>736.87</v>
      </c>
      <c r="U11" s="144">
        <f t="shared" si="5"/>
        <v>25.275416524991485</v>
      </c>
      <c r="V11" s="285">
        <v>5</v>
      </c>
      <c r="W11" s="286" t="s">
        <v>477</v>
      </c>
      <c r="X11" s="287">
        <f t="shared" si="6"/>
        <v>595</v>
      </c>
      <c r="Y11" s="288">
        <f t="shared" si="7"/>
        <v>9.981515711645102</v>
      </c>
      <c r="Z11" s="145"/>
      <c r="AA11" s="146"/>
      <c r="AB11" s="147" t="e">
        <f t="shared" si="8"/>
        <v>#VALUE!</v>
      </c>
      <c r="AC11" s="492" t="e">
        <f t="shared" si="9"/>
        <v>#VALUE!</v>
      </c>
      <c r="AD11" s="310">
        <f t="shared" si="10"/>
      </c>
      <c r="AE11" s="303"/>
      <c r="AF11" s="135">
        <f t="shared" si="11"/>
        <v>4</v>
      </c>
      <c r="AG11" s="136" t="e">
        <f t="shared" si="12"/>
        <v>#VALUE!</v>
      </c>
      <c r="AH11" s="136">
        <f>IF(L11="","",L11)</f>
        <v>63</v>
      </c>
      <c r="AI11" s="136">
        <f t="shared" si="13"/>
        <v>7.255717255717258</v>
      </c>
      <c r="AJ11" s="136">
        <f t="shared" si="14"/>
        <v>25.275416524991485</v>
      </c>
      <c r="AK11" s="136">
        <f t="shared" si="15"/>
        <v>9.981515711645102</v>
      </c>
      <c r="AL11" s="136" t="e">
        <f t="shared" si="16"/>
        <v>#VALUE!</v>
      </c>
      <c r="AM11" s="137"/>
    </row>
    <row r="12" spans="1:39" s="104" customFormat="1" ht="13.5" customHeight="1">
      <c r="A12" s="138">
        <v>8</v>
      </c>
      <c r="B12" s="331" t="s">
        <v>78</v>
      </c>
      <c r="C12" s="207" t="s">
        <v>127</v>
      </c>
      <c r="D12" s="495" t="s">
        <v>22</v>
      </c>
      <c r="E12" s="499" t="s">
        <v>14</v>
      </c>
      <c r="F12" s="139"/>
      <c r="G12" s="140"/>
      <c r="H12" s="141" t="e">
        <f t="shared" si="0"/>
        <v>#VALUE!</v>
      </c>
      <c r="I12" s="468" t="e">
        <f t="shared" si="1"/>
        <v>#VALUE!</v>
      </c>
      <c r="J12" s="557"/>
      <c r="K12" s="522"/>
      <c r="L12" s="523"/>
      <c r="M12" s="524"/>
      <c r="N12" s="501">
        <v>7</v>
      </c>
      <c r="O12" s="261" t="s">
        <v>357</v>
      </c>
      <c r="P12" s="262">
        <f t="shared" si="2"/>
        <v>52.33</v>
      </c>
      <c r="Q12" s="263">
        <f t="shared" si="3"/>
        <v>8.79417879417879</v>
      </c>
      <c r="R12" s="218">
        <v>15</v>
      </c>
      <c r="S12" s="143" t="s">
        <v>550</v>
      </c>
      <c r="T12" s="588">
        <f t="shared" si="4"/>
        <v>891.64</v>
      </c>
      <c r="U12" s="144">
        <f t="shared" si="5"/>
        <v>51.58789527371641</v>
      </c>
      <c r="V12" s="285">
        <v>6</v>
      </c>
      <c r="W12" s="286" t="s">
        <v>478</v>
      </c>
      <c r="X12" s="287">
        <f t="shared" si="6"/>
        <v>620</v>
      </c>
      <c r="Y12" s="288">
        <f t="shared" si="7"/>
        <v>14.60258780036969</v>
      </c>
      <c r="Z12" s="145"/>
      <c r="AA12" s="146"/>
      <c r="AB12" s="147" t="e">
        <f t="shared" si="8"/>
        <v>#VALUE!</v>
      </c>
      <c r="AC12" s="492" t="e">
        <f t="shared" si="9"/>
        <v>#VALUE!</v>
      </c>
      <c r="AD12" s="310">
        <f t="shared" si="10"/>
      </c>
      <c r="AE12" s="303"/>
      <c r="AF12" s="135">
        <f t="shared" si="11"/>
        <v>3</v>
      </c>
      <c r="AG12" s="136" t="e">
        <f t="shared" si="12"/>
        <v>#VALUE!</v>
      </c>
      <c r="AH12" s="136">
        <f aca="true" t="shared" si="17" ref="AH12:AH49">IF(L12="","",L12)</f>
      </c>
      <c r="AI12" s="136">
        <f t="shared" si="13"/>
        <v>8.79417879417879</v>
      </c>
      <c r="AJ12" s="136">
        <f t="shared" si="14"/>
        <v>51.58789527371641</v>
      </c>
      <c r="AK12" s="136">
        <f t="shared" si="15"/>
        <v>14.60258780036969</v>
      </c>
      <c r="AL12" s="136" t="e">
        <f t="shared" si="16"/>
        <v>#VALUE!</v>
      </c>
      <c r="AM12" s="137"/>
    </row>
    <row r="13" spans="1:39" s="104" customFormat="1" ht="13.5" customHeight="1">
      <c r="A13" s="138">
        <v>7</v>
      </c>
      <c r="B13" s="331" t="s">
        <v>78</v>
      </c>
      <c r="C13" s="207" t="s">
        <v>24</v>
      </c>
      <c r="D13" s="495" t="s">
        <v>107</v>
      </c>
      <c r="E13" s="499" t="s">
        <v>14</v>
      </c>
      <c r="F13" s="139"/>
      <c r="G13" s="140"/>
      <c r="H13" s="141" t="e">
        <f t="shared" si="0"/>
        <v>#VALUE!</v>
      </c>
      <c r="I13" s="468" t="e">
        <f t="shared" si="1"/>
        <v>#VALUE!</v>
      </c>
      <c r="J13" s="557">
        <v>11</v>
      </c>
      <c r="K13" s="522" t="s">
        <v>243</v>
      </c>
      <c r="L13" s="559">
        <f aca="true" t="shared" si="18" ref="L13:L27">(LEFT(K13,2)*60+RIGHT(K13,5))</f>
        <v>73.1</v>
      </c>
      <c r="M13" s="524">
        <f aca="true" t="shared" si="19" ref="M13:M27">L13*100/$L$56-100</f>
        <v>16.95999999999998</v>
      </c>
      <c r="N13" s="501">
        <v>4</v>
      </c>
      <c r="O13" s="261" t="s">
        <v>354</v>
      </c>
      <c r="P13" s="262">
        <f t="shared" si="2"/>
        <v>50.44</v>
      </c>
      <c r="Q13" s="263">
        <f t="shared" si="3"/>
        <v>4.864864864864856</v>
      </c>
      <c r="R13" s="218">
        <v>11</v>
      </c>
      <c r="S13" s="143" t="s">
        <v>549</v>
      </c>
      <c r="T13" s="588">
        <f t="shared" si="4"/>
        <v>764.55</v>
      </c>
      <c r="U13" s="144">
        <f t="shared" si="5"/>
        <v>29.98129887793266</v>
      </c>
      <c r="V13" s="285">
        <v>7</v>
      </c>
      <c r="W13" s="286" t="s">
        <v>479</v>
      </c>
      <c r="X13" s="287">
        <f t="shared" si="6"/>
        <v>623</v>
      </c>
      <c r="Y13" s="288">
        <f t="shared" si="7"/>
        <v>15.157116451016634</v>
      </c>
      <c r="Z13" s="145"/>
      <c r="AA13" s="146"/>
      <c r="AB13" s="147" t="e">
        <f t="shared" si="8"/>
        <v>#VALUE!</v>
      </c>
      <c r="AC13" s="492" t="e">
        <f t="shared" si="9"/>
        <v>#VALUE!</v>
      </c>
      <c r="AD13" s="310">
        <f t="shared" si="10"/>
      </c>
      <c r="AE13" s="303"/>
      <c r="AF13" s="135">
        <f t="shared" si="11"/>
        <v>4</v>
      </c>
      <c r="AG13" s="136" t="e">
        <f t="shared" si="12"/>
        <v>#VALUE!</v>
      </c>
      <c r="AH13" s="136">
        <f t="shared" si="17"/>
        <v>73.1</v>
      </c>
      <c r="AI13" s="136">
        <f t="shared" si="13"/>
        <v>4.864864864864856</v>
      </c>
      <c r="AJ13" s="136">
        <f t="shared" si="14"/>
        <v>29.98129887793266</v>
      </c>
      <c r="AK13" s="136">
        <f t="shared" si="15"/>
        <v>15.157116451016634</v>
      </c>
      <c r="AL13" s="136" t="e">
        <f t="shared" si="16"/>
        <v>#VALUE!</v>
      </c>
      <c r="AM13" s="137"/>
    </row>
    <row r="14" spans="1:39" s="104" customFormat="1" ht="13.5" customHeight="1">
      <c r="A14" s="138">
        <v>3</v>
      </c>
      <c r="B14" s="331" t="s">
        <v>78</v>
      </c>
      <c r="C14" s="207" t="s">
        <v>185</v>
      </c>
      <c r="D14" s="495" t="s">
        <v>15</v>
      </c>
      <c r="E14" s="499" t="s">
        <v>14</v>
      </c>
      <c r="F14" s="139"/>
      <c r="G14" s="140"/>
      <c r="H14" s="141" t="e">
        <f t="shared" si="0"/>
        <v>#VALUE!</v>
      </c>
      <c r="I14" s="468" t="e">
        <f t="shared" si="1"/>
        <v>#VALUE!</v>
      </c>
      <c r="J14" s="557">
        <v>6</v>
      </c>
      <c r="K14" s="522" t="s">
        <v>240</v>
      </c>
      <c r="L14" s="559">
        <f t="shared" si="18"/>
        <v>70.8</v>
      </c>
      <c r="M14" s="524">
        <f t="shared" si="19"/>
        <v>13.280000000000001</v>
      </c>
      <c r="N14" s="471">
        <v>18</v>
      </c>
      <c r="O14" s="261" t="s">
        <v>368</v>
      </c>
      <c r="P14" s="262">
        <f t="shared" si="2"/>
        <v>60.59</v>
      </c>
      <c r="Q14" s="263">
        <f t="shared" si="3"/>
        <v>25.966735966735968</v>
      </c>
      <c r="R14" s="218"/>
      <c r="S14" s="143"/>
      <c r="T14" s="130"/>
      <c r="U14" s="144"/>
      <c r="V14" s="285">
        <v>8</v>
      </c>
      <c r="W14" s="286" t="s">
        <v>480</v>
      </c>
      <c r="X14" s="287">
        <f t="shared" si="6"/>
        <v>630</v>
      </c>
      <c r="Y14" s="288">
        <f t="shared" si="7"/>
        <v>16.451016635859517</v>
      </c>
      <c r="Z14" s="145"/>
      <c r="AA14" s="146"/>
      <c r="AB14" s="147" t="e">
        <f t="shared" si="8"/>
        <v>#VALUE!</v>
      </c>
      <c r="AC14" s="492" t="e">
        <f t="shared" si="9"/>
        <v>#VALUE!</v>
      </c>
      <c r="AD14" s="310">
        <f t="shared" si="10"/>
      </c>
      <c r="AE14" s="303"/>
      <c r="AF14" s="135">
        <f t="shared" si="11"/>
        <v>3</v>
      </c>
      <c r="AG14" s="136" t="e">
        <f t="shared" si="12"/>
        <v>#VALUE!</v>
      </c>
      <c r="AH14" s="136">
        <f t="shared" si="17"/>
        <v>70.8</v>
      </c>
      <c r="AI14" s="136">
        <f t="shared" si="13"/>
        <v>25.966735966735968</v>
      </c>
      <c r="AJ14" s="136">
        <f t="shared" si="14"/>
      </c>
      <c r="AK14" s="136">
        <f t="shared" si="15"/>
        <v>16.451016635859517</v>
      </c>
      <c r="AL14" s="136" t="e">
        <f t="shared" si="16"/>
        <v>#VALUE!</v>
      </c>
      <c r="AM14" s="137"/>
    </row>
    <row r="15" spans="1:39" s="104" customFormat="1" ht="13.5" customHeight="1">
      <c r="A15" s="138">
        <v>16</v>
      </c>
      <c r="B15" s="331" t="s">
        <v>81</v>
      </c>
      <c r="C15" s="207" t="s">
        <v>26</v>
      </c>
      <c r="D15" s="495" t="s">
        <v>45</v>
      </c>
      <c r="E15" s="499" t="s">
        <v>14</v>
      </c>
      <c r="F15" s="139"/>
      <c r="G15" s="140"/>
      <c r="H15" s="141" t="e">
        <f t="shared" si="0"/>
        <v>#VALUE!</v>
      </c>
      <c r="I15" s="468" t="e">
        <f t="shared" si="1"/>
        <v>#VALUE!</v>
      </c>
      <c r="J15" s="557">
        <v>20</v>
      </c>
      <c r="K15" s="522" t="s">
        <v>250</v>
      </c>
      <c r="L15" s="559">
        <f t="shared" si="18"/>
        <v>81.5</v>
      </c>
      <c r="M15" s="524">
        <f t="shared" si="19"/>
        <v>30.400000000000006</v>
      </c>
      <c r="N15" s="501">
        <v>10</v>
      </c>
      <c r="O15" s="261" t="s">
        <v>360</v>
      </c>
      <c r="P15" s="262">
        <f t="shared" si="2"/>
        <v>54.71</v>
      </c>
      <c r="Q15" s="263">
        <f t="shared" si="3"/>
        <v>13.742203742203742</v>
      </c>
      <c r="R15" s="218">
        <v>10</v>
      </c>
      <c r="S15" s="143" t="s">
        <v>554</v>
      </c>
      <c r="T15" s="588">
        <f>LEFT(S15,2)*60+RIGHT(S15,5)</f>
        <v>760.74</v>
      </c>
      <c r="U15" s="144">
        <f>T15*100/$T$56-100</f>
        <v>29.333560013600817</v>
      </c>
      <c r="V15" s="285">
        <v>9</v>
      </c>
      <c r="W15" s="286" t="s">
        <v>481</v>
      </c>
      <c r="X15" s="287">
        <f t="shared" si="6"/>
        <v>634</v>
      </c>
      <c r="Y15" s="288">
        <f t="shared" si="7"/>
        <v>17.190388170055456</v>
      </c>
      <c r="Z15" s="145"/>
      <c r="AA15" s="146"/>
      <c r="AB15" s="147" t="e">
        <f t="shared" si="8"/>
        <v>#VALUE!</v>
      </c>
      <c r="AC15" s="492" t="e">
        <f t="shared" si="9"/>
        <v>#VALUE!</v>
      </c>
      <c r="AD15" s="310">
        <f t="shared" si="10"/>
      </c>
      <c r="AE15" s="303"/>
      <c r="AF15" s="135">
        <f t="shared" si="11"/>
        <v>4</v>
      </c>
      <c r="AG15" s="136" t="e">
        <f t="shared" si="12"/>
        <v>#VALUE!</v>
      </c>
      <c r="AH15" s="136">
        <f t="shared" si="17"/>
        <v>81.5</v>
      </c>
      <c r="AI15" s="136">
        <f t="shared" si="13"/>
        <v>13.742203742203742</v>
      </c>
      <c r="AJ15" s="136">
        <f t="shared" si="14"/>
        <v>29.333560013600817</v>
      </c>
      <c r="AK15" s="136">
        <f t="shared" si="15"/>
        <v>17.190388170055456</v>
      </c>
      <c r="AL15" s="136" t="e">
        <f t="shared" si="16"/>
        <v>#VALUE!</v>
      </c>
      <c r="AM15" s="137"/>
    </row>
    <row r="16" spans="1:39" s="104" customFormat="1" ht="13.5" customHeight="1">
      <c r="A16" s="138">
        <v>29</v>
      </c>
      <c r="B16" s="331" t="s">
        <v>28</v>
      </c>
      <c r="C16" s="207" t="s">
        <v>54</v>
      </c>
      <c r="D16" s="495" t="s">
        <v>111</v>
      </c>
      <c r="E16" s="499" t="s">
        <v>14</v>
      </c>
      <c r="F16" s="139"/>
      <c r="G16" s="140"/>
      <c r="H16" s="141" t="e">
        <f t="shared" si="0"/>
        <v>#VALUE!</v>
      </c>
      <c r="I16" s="468" t="e">
        <f t="shared" si="1"/>
        <v>#VALUE!</v>
      </c>
      <c r="J16" s="557">
        <v>6</v>
      </c>
      <c r="K16" s="522" t="s">
        <v>240</v>
      </c>
      <c r="L16" s="559">
        <f t="shared" si="18"/>
        <v>70.8</v>
      </c>
      <c r="M16" s="524">
        <f t="shared" si="19"/>
        <v>13.280000000000001</v>
      </c>
      <c r="N16" s="501">
        <v>12</v>
      </c>
      <c r="O16" s="261" t="s">
        <v>362</v>
      </c>
      <c r="P16" s="262">
        <f t="shared" si="2"/>
        <v>56.12</v>
      </c>
      <c r="Q16" s="263">
        <f t="shared" si="3"/>
        <v>16.673596673596677</v>
      </c>
      <c r="R16" s="218">
        <v>5</v>
      </c>
      <c r="S16" s="143" t="s">
        <v>565</v>
      </c>
      <c r="T16" s="588">
        <f>LEFT(S16,2)*60+RIGHT(S16,5)</f>
        <v>701.27</v>
      </c>
      <c r="U16" s="144">
        <f>T16*100/$T$56-100</f>
        <v>19.22305338320298</v>
      </c>
      <c r="V16" s="285">
        <v>10</v>
      </c>
      <c r="W16" s="286" t="s">
        <v>482</v>
      </c>
      <c r="X16" s="287">
        <f t="shared" si="6"/>
        <v>637</v>
      </c>
      <c r="Y16" s="288">
        <f t="shared" si="7"/>
        <v>17.7449168207024</v>
      </c>
      <c r="Z16" s="145"/>
      <c r="AA16" s="146"/>
      <c r="AB16" s="147" t="e">
        <f t="shared" si="8"/>
        <v>#VALUE!</v>
      </c>
      <c r="AC16" s="492" t="e">
        <f t="shared" si="9"/>
        <v>#VALUE!</v>
      </c>
      <c r="AD16" s="310">
        <f t="shared" si="10"/>
      </c>
      <c r="AE16" s="303"/>
      <c r="AF16" s="135">
        <f t="shared" si="11"/>
        <v>4</v>
      </c>
      <c r="AG16" s="136" t="e">
        <f t="shared" si="12"/>
        <v>#VALUE!</v>
      </c>
      <c r="AH16" s="136">
        <f t="shared" si="17"/>
        <v>70.8</v>
      </c>
      <c r="AI16" s="136">
        <f t="shared" si="13"/>
        <v>16.673596673596677</v>
      </c>
      <c r="AJ16" s="136">
        <f t="shared" si="14"/>
        <v>19.22305338320298</v>
      </c>
      <c r="AK16" s="136">
        <f t="shared" si="15"/>
        <v>17.7449168207024</v>
      </c>
      <c r="AL16" s="136" t="e">
        <f t="shared" si="16"/>
        <v>#VALUE!</v>
      </c>
      <c r="AM16" s="137"/>
    </row>
    <row r="17" spans="1:39" s="104" customFormat="1" ht="13.5" customHeight="1">
      <c r="A17" s="138">
        <v>30</v>
      </c>
      <c r="B17" s="331" t="s">
        <v>28</v>
      </c>
      <c r="C17" s="207" t="s">
        <v>55</v>
      </c>
      <c r="D17" s="495" t="s">
        <v>17</v>
      </c>
      <c r="E17" s="499" t="s">
        <v>14</v>
      </c>
      <c r="F17" s="139"/>
      <c r="G17" s="140"/>
      <c r="H17" s="141" t="e">
        <f t="shared" si="0"/>
        <v>#VALUE!</v>
      </c>
      <c r="I17" s="468" t="e">
        <f t="shared" si="1"/>
        <v>#VALUE!</v>
      </c>
      <c r="J17" s="557">
        <v>6</v>
      </c>
      <c r="K17" s="522" t="s">
        <v>240</v>
      </c>
      <c r="L17" s="559">
        <f t="shared" si="18"/>
        <v>70.8</v>
      </c>
      <c r="M17" s="524">
        <f t="shared" si="19"/>
        <v>13.280000000000001</v>
      </c>
      <c r="N17" s="471">
        <v>15</v>
      </c>
      <c r="O17" s="261" t="s">
        <v>365</v>
      </c>
      <c r="P17" s="262">
        <f t="shared" si="2"/>
        <v>58.61</v>
      </c>
      <c r="Q17" s="263">
        <f t="shared" si="3"/>
        <v>21.85031185031184</v>
      </c>
      <c r="R17" s="218">
        <v>14</v>
      </c>
      <c r="S17" s="143" t="s">
        <v>566</v>
      </c>
      <c r="T17" s="588">
        <f>LEFT(S17,2)*60+RIGHT(S17,5)</f>
        <v>815.75</v>
      </c>
      <c r="U17" s="144">
        <f>T17*100/$T$56-100</f>
        <v>38.685821149268946</v>
      </c>
      <c r="V17" s="285">
        <v>11</v>
      </c>
      <c r="W17" s="286" t="s">
        <v>483</v>
      </c>
      <c r="X17" s="287">
        <f t="shared" si="6"/>
        <v>650</v>
      </c>
      <c r="Y17" s="288">
        <f t="shared" si="7"/>
        <v>20.147874306839185</v>
      </c>
      <c r="Z17" s="145"/>
      <c r="AA17" s="146"/>
      <c r="AB17" s="147" t="e">
        <f t="shared" si="8"/>
        <v>#VALUE!</v>
      </c>
      <c r="AC17" s="492" t="e">
        <f t="shared" si="9"/>
        <v>#VALUE!</v>
      </c>
      <c r="AD17" s="310">
        <f t="shared" si="10"/>
      </c>
      <c r="AE17" s="303"/>
      <c r="AF17" s="135">
        <f t="shared" si="11"/>
        <v>4</v>
      </c>
      <c r="AG17" s="136" t="e">
        <f t="shared" si="12"/>
        <v>#VALUE!</v>
      </c>
      <c r="AH17" s="136">
        <f t="shared" si="17"/>
        <v>70.8</v>
      </c>
      <c r="AI17" s="136">
        <f t="shared" si="13"/>
        <v>21.85031185031184</v>
      </c>
      <c r="AJ17" s="136">
        <f t="shared" si="14"/>
        <v>38.685821149268946</v>
      </c>
      <c r="AK17" s="136">
        <f t="shared" si="15"/>
        <v>20.147874306839185</v>
      </c>
      <c r="AL17" s="136" t="e">
        <f t="shared" si="16"/>
        <v>#VALUE!</v>
      </c>
      <c r="AM17" s="137"/>
    </row>
    <row r="18" spans="1:39" s="104" customFormat="1" ht="13.5" customHeight="1">
      <c r="A18" s="138">
        <v>5</v>
      </c>
      <c r="B18" s="331" t="s">
        <v>78</v>
      </c>
      <c r="C18" s="207" t="s">
        <v>24</v>
      </c>
      <c r="D18" s="495" t="s">
        <v>202</v>
      </c>
      <c r="E18" s="499" t="s">
        <v>14</v>
      </c>
      <c r="F18" s="139"/>
      <c r="G18" s="140"/>
      <c r="H18" s="141" t="e">
        <f t="shared" si="0"/>
        <v>#VALUE!</v>
      </c>
      <c r="I18" s="468" t="e">
        <f t="shared" si="1"/>
        <v>#VALUE!</v>
      </c>
      <c r="J18" s="557">
        <v>3</v>
      </c>
      <c r="K18" s="522" t="s">
        <v>242</v>
      </c>
      <c r="L18" s="559">
        <f t="shared" si="18"/>
        <v>63.4</v>
      </c>
      <c r="M18" s="524">
        <f t="shared" si="19"/>
        <v>1.4399999999999977</v>
      </c>
      <c r="N18" s="501">
        <v>21</v>
      </c>
      <c r="O18" s="261" t="s">
        <v>493</v>
      </c>
      <c r="P18" s="262">
        <v>83.46</v>
      </c>
      <c r="Q18" s="263">
        <f t="shared" si="3"/>
        <v>73.51351351351352</v>
      </c>
      <c r="R18" s="218">
        <v>8</v>
      </c>
      <c r="S18" s="143" t="s">
        <v>547</v>
      </c>
      <c r="T18" s="588">
        <f>LEFT(S18,2)*60+RIGHT(S18,5)</f>
        <v>731.55</v>
      </c>
      <c r="U18" s="144">
        <f>T18*100/$T$56-100</f>
        <v>24.370962257735457</v>
      </c>
      <c r="V18" s="285">
        <v>12</v>
      </c>
      <c r="W18" s="286" t="s">
        <v>484</v>
      </c>
      <c r="X18" s="287">
        <f t="shared" si="6"/>
        <v>666</v>
      </c>
      <c r="Y18" s="288">
        <f t="shared" si="7"/>
        <v>23.105360443622914</v>
      </c>
      <c r="Z18" s="145"/>
      <c r="AA18" s="146"/>
      <c r="AB18" s="147" t="e">
        <f t="shared" si="8"/>
        <v>#VALUE!</v>
      </c>
      <c r="AC18" s="492" t="e">
        <f t="shared" si="9"/>
        <v>#VALUE!</v>
      </c>
      <c r="AD18" s="310">
        <f t="shared" si="10"/>
      </c>
      <c r="AE18" s="303"/>
      <c r="AF18" s="135">
        <f t="shared" si="11"/>
        <v>4</v>
      </c>
      <c r="AG18" s="136" t="e">
        <f t="shared" si="12"/>
        <v>#VALUE!</v>
      </c>
      <c r="AH18" s="136">
        <f t="shared" si="17"/>
        <v>63.4</v>
      </c>
      <c r="AI18" s="136">
        <f t="shared" si="13"/>
        <v>73.51351351351352</v>
      </c>
      <c r="AJ18" s="136">
        <f t="shared" si="14"/>
        <v>24.370962257735457</v>
      </c>
      <c r="AK18" s="136">
        <f t="shared" si="15"/>
        <v>23.105360443622914</v>
      </c>
      <c r="AL18" s="136" t="e">
        <f t="shared" si="16"/>
        <v>#VALUE!</v>
      </c>
      <c r="AM18" s="137"/>
    </row>
    <row r="19" spans="1:39" s="104" customFormat="1" ht="13.5" customHeight="1">
      <c r="A19" s="138">
        <v>21</v>
      </c>
      <c r="B19" s="331" t="s">
        <v>25</v>
      </c>
      <c r="C19" s="207" t="s">
        <v>21</v>
      </c>
      <c r="D19" s="495" t="s">
        <v>184</v>
      </c>
      <c r="E19" s="499" t="s">
        <v>14</v>
      </c>
      <c r="F19" s="139"/>
      <c r="G19" s="140"/>
      <c r="H19" s="141" t="e">
        <f t="shared" si="0"/>
        <v>#VALUE!</v>
      </c>
      <c r="I19" s="468" t="e">
        <f t="shared" si="1"/>
        <v>#VALUE!</v>
      </c>
      <c r="J19" s="557">
        <v>11</v>
      </c>
      <c r="K19" s="522" t="s">
        <v>243</v>
      </c>
      <c r="L19" s="559">
        <f t="shared" si="18"/>
        <v>73.1</v>
      </c>
      <c r="M19" s="524">
        <f t="shared" si="19"/>
        <v>16.95999999999998</v>
      </c>
      <c r="N19" s="501">
        <v>8</v>
      </c>
      <c r="O19" s="261" t="s">
        <v>358</v>
      </c>
      <c r="P19" s="262">
        <f>LEFT(O19,2)*60+RIGHT(O19,5)</f>
        <v>53.42</v>
      </c>
      <c r="Q19" s="263">
        <f t="shared" si="3"/>
        <v>11.060291060291064</v>
      </c>
      <c r="R19" s="218"/>
      <c r="S19" s="143"/>
      <c r="T19" s="130"/>
      <c r="U19" s="144"/>
      <c r="V19" s="285">
        <v>13</v>
      </c>
      <c r="W19" s="286" t="s">
        <v>485</v>
      </c>
      <c r="X19" s="287">
        <f t="shared" si="6"/>
        <v>669</v>
      </c>
      <c r="Y19" s="288">
        <f aca="true" t="shared" si="20" ref="Y19:Y28">X19*100/$X$56-100</f>
        <v>23.65988909426987</v>
      </c>
      <c r="Z19" s="145"/>
      <c r="AA19" s="146"/>
      <c r="AB19" s="147" t="e">
        <f t="shared" si="8"/>
        <v>#VALUE!</v>
      </c>
      <c r="AC19" s="492" t="e">
        <f t="shared" si="9"/>
        <v>#VALUE!</v>
      </c>
      <c r="AD19" s="310">
        <f t="shared" si="10"/>
      </c>
      <c r="AE19" s="303"/>
      <c r="AF19" s="135">
        <f t="shared" si="11"/>
        <v>3</v>
      </c>
      <c r="AG19" s="136" t="e">
        <f t="shared" si="12"/>
        <v>#VALUE!</v>
      </c>
      <c r="AH19" s="136">
        <f t="shared" si="17"/>
        <v>73.1</v>
      </c>
      <c r="AI19" s="136">
        <f t="shared" si="13"/>
        <v>11.060291060291064</v>
      </c>
      <c r="AJ19" s="136">
        <f t="shared" si="14"/>
      </c>
      <c r="AK19" s="136">
        <f t="shared" si="15"/>
        <v>23.65988909426987</v>
      </c>
      <c r="AL19" s="136" t="e">
        <f t="shared" si="16"/>
        <v>#VALUE!</v>
      </c>
      <c r="AM19" s="137"/>
    </row>
    <row r="20" spans="1:39" s="104" customFormat="1" ht="13.5" customHeight="1">
      <c r="A20" s="138">
        <v>23</v>
      </c>
      <c r="B20" s="331" t="s">
        <v>25</v>
      </c>
      <c r="C20" s="207" t="s">
        <v>23</v>
      </c>
      <c r="D20" s="495" t="s">
        <v>96</v>
      </c>
      <c r="E20" s="499" t="s">
        <v>14</v>
      </c>
      <c r="F20" s="139"/>
      <c r="G20" s="140"/>
      <c r="H20" s="141" t="e">
        <f t="shared" si="0"/>
        <v>#VALUE!</v>
      </c>
      <c r="I20" s="468" t="e">
        <f t="shared" si="1"/>
        <v>#VALUE!</v>
      </c>
      <c r="J20" s="557">
        <v>19</v>
      </c>
      <c r="K20" s="522" t="s">
        <v>238</v>
      </c>
      <c r="L20" s="559">
        <f t="shared" si="18"/>
        <v>81.3</v>
      </c>
      <c r="M20" s="524">
        <f t="shared" si="19"/>
        <v>30.080000000000013</v>
      </c>
      <c r="N20" s="471">
        <v>14</v>
      </c>
      <c r="O20" s="261" t="s">
        <v>364</v>
      </c>
      <c r="P20" s="262">
        <f>LEFT(O20,2)*60+RIGHT(O20,5)</f>
        <v>58.17</v>
      </c>
      <c r="Q20" s="263">
        <f t="shared" si="3"/>
        <v>20.935550935550935</v>
      </c>
      <c r="R20" s="218">
        <v>7</v>
      </c>
      <c r="S20" s="143" t="s">
        <v>560</v>
      </c>
      <c r="T20" s="588">
        <f>LEFT(S20,2)*60+RIGHT(S20,5)</f>
        <v>727.92</v>
      </c>
      <c r="U20" s="144">
        <f>T20*100/$T$56-100</f>
        <v>23.753825229513765</v>
      </c>
      <c r="V20" s="285">
        <v>14</v>
      </c>
      <c r="W20" s="286" t="s">
        <v>486</v>
      </c>
      <c r="X20" s="287">
        <f t="shared" si="6"/>
        <v>670</v>
      </c>
      <c r="Y20" s="288">
        <f t="shared" si="20"/>
        <v>23.844731977818853</v>
      </c>
      <c r="Z20" s="145"/>
      <c r="AA20" s="146"/>
      <c r="AB20" s="147" t="e">
        <f t="shared" si="8"/>
        <v>#VALUE!</v>
      </c>
      <c r="AC20" s="492" t="e">
        <f t="shared" si="9"/>
        <v>#VALUE!</v>
      </c>
      <c r="AD20" s="310">
        <f t="shared" si="10"/>
      </c>
      <c r="AE20" s="303"/>
      <c r="AF20" s="135">
        <f t="shared" si="11"/>
        <v>4</v>
      </c>
      <c r="AG20" s="136" t="e">
        <f t="shared" si="12"/>
        <v>#VALUE!</v>
      </c>
      <c r="AH20" s="136">
        <f t="shared" si="17"/>
        <v>81.3</v>
      </c>
      <c r="AI20" s="136">
        <f t="shared" si="13"/>
        <v>20.935550935550935</v>
      </c>
      <c r="AJ20" s="136">
        <f t="shared" si="14"/>
        <v>23.753825229513765</v>
      </c>
      <c r="AK20" s="136">
        <f t="shared" si="15"/>
        <v>23.844731977818853</v>
      </c>
      <c r="AL20" s="136" t="e">
        <f t="shared" si="16"/>
        <v>#VALUE!</v>
      </c>
      <c r="AM20" s="137"/>
    </row>
    <row r="21" spans="1:39" s="104" customFormat="1" ht="13.5" customHeight="1">
      <c r="A21" s="138">
        <v>24</v>
      </c>
      <c r="B21" s="331" t="s">
        <v>25</v>
      </c>
      <c r="C21" s="207" t="s">
        <v>26</v>
      </c>
      <c r="D21" s="495" t="s">
        <v>68</v>
      </c>
      <c r="E21" s="499" t="s">
        <v>14</v>
      </c>
      <c r="F21" s="139"/>
      <c r="G21" s="140"/>
      <c r="H21" s="141" t="e">
        <f t="shared" si="0"/>
        <v>#VALUE!</v>
      </c>
      <c r="I21" s="468" t="e">
        <f t="shared" si="1"/>
        <v>#VALUE!</v>
      </c>
      <c r="J21" s="557">
        <v>26</v>
      </c>
      <c r="K21" s="522" t="s">
        <v>256</v>
      </c>
      <c r="L21" s="559">
        <f t="shared" si="18"/>
        <v>93.5</v>
      </c>
      <c r="M21" s="524">
        <f t="shared" si="19"/>
        <v>49.599999999999994</v>
      </c>
      <c r="N21" s="501">
        <v>13</v>
      </c>
      <c r="O21" s="261" t="s">
        <v>363</v>
      </c>
      <c r="P21" s="262">
        <f>LEFT(O21,2)*60+RIGHT(O21,5)</f>
        <v>57.59</v>
      </c>
      <c r="Q21" s="263">
        <f t="shared" si="3"/>
        <v>19.729729729729726</v>
      </c>
      <c r="R21" s="218">
        <v>18</v>
      </c>
      <c r="S21" s="143" t="s">
        <v>561</v>
      </c>
      <c r="T21" s="588">
        <f>LEFT(S21,2)*60+RIGHT(S21,5)</f>
        <v>907.24</v>
      </c>
      <c r="U21" s="144">
        <f>T21*100/$T$56-100</f>
        <v>54.240054403264196</v>
      </c>
      <c r="V21" s="285">
        <v>15</v>
      </c>
      <c r="W21" s="286" t="s">
        <v>543</v>
      </c>
      <c r="X21" s="287">
        <f t="shared" si="6"/>
        <v>741</v>
      </c>
      <c r="Y21" s="288">
        <f t="shared" si="20"/>
        <v>36.96857670979668</v>
      </c>
      <c r="Z21" s="145"/>
      <c r="AA21" s="146"/>
      <c r="AB21" s="147" t="e">
        <f t="shared" si="8"/>
        <v>#VALUE!</v>
      </c>
      <c r="AC21" s="492" t="e">
        <f t="shared" si="9"/>
        <v>#VALUE!</v>
      </c>
      <c r="AD21" s="310">
        <f t="shared" si="10"/>
      </c>
      <c r="AE21" s="303"/>
      <c r="AF21" s="135">
        <f t="shared" si="11"/>
        <v>4</v>
      </c>
      <c r="AG21" s="136" t="e">
        <f t="shared" si="12"/>
        <v>#VALUE!</v>
      </c>
      <c r="AH21" s="136">
        <f t="shared" si="17"/>
        <v>93.5</v>
      </c>
      <c r="AI21" s="136">
        <f t="shared" si="13"/>
        <v>19.729729729729726</v>
      </c>
      <c r="AJ21" s="136">
        <f t="shared" si="14"/>
        <v>54.240054403264196</v>
      </c>
      <c r="AK21" s="136">
        <f t="shared" si="15"/>
        <v>36.96857670979668</v>
      </c>
      <c r="AL21" s="136" t="e">
        <f t="shared" si="16"/>
        <v>#VALUE!</v>
      </c>
      <c r="AM21" s="137"/>
    </row>
    <row r="22" spans="1:39" s="104" customFormat="1" ht="13.5" customHeight="1">
      <c r="A22" s="138">
        <v>10</v>
      </c>
      <c r="B22" s="331" t="s">
        <v>78</v>
      </c>
      <c r="C22" s="207" t="s">
        <v>205</v>
      </c>
      <c r="D22" s="495" t="s">
        <v>206</v>
      </c>
      <c r="E22" s="499" t="s">
        <v>14</v>
      </c>
      <c r="F22" s="139"/>
      <c r="G22" s="140"/>
      <c r="H22" s="141" t="e">
        <f t="shared" si="0"/>
        <v>#VALUE!</v>
      </c>
      <c r="I22" s="468" t="e">
        <f t="shared" si="1"/>
        <v>#VALUE!</v>
      </c>
      <c r="J22" s="557">
        <v>22</v>
      </c>
      <c r="K22" s="522" t="s">
        <v>245</v>
      </c>
      <c r="L22" s="559">
        <f t="shared" si="18"/>
        <v>83.6</v>
      </c>
      <c r="M22" s="524">
        <f t="shared" si="19"/>
        <v>33.75999999999999</v>
      </c>
      <c r="N22" s="501">
        <v>19</v>
      </c>
      <c r="O22" s="261" t="s">
        <v>369</v>
      </c>
      <c r="P22" s="262">
        <f>LEFT(O22,2)*60+RIGHT(O22,5)</f>
        <v>64.33</v>
      </c>
      <c r="Q22" s="263">
        <f t="shared" si="3"/>
        <v>33.74220374220374</v>
      </c>
      <c r="R22" s="218">
        <v>20</v>
      </c>
      <c r="S22" s="143" t="s">
        <v>552</v>
      </c>
      <c r="T22" s="588">
        <f>LEFT(S22,2)*60+RIGHT(S22,5)</f>
        <v>911.02</v>
      </c>
      <c r="U22" s="144">
        <f>T22*100/$T$56-100</f>
        <v>54.882692961577675</v>
      </c>
      <c r="V22" s="285">
        <v>16</v>
      </c>
      <c r="W22" s="286" t="s">
        <v>487</v>
      </c>
      <c r="X22" s="287">
        <f t="shared" si="6"/>
        <v>742</v>
      </c>
      <c r="Y22" s="288">
        <f t="shared" si="20"/>
        <v>37.15341959334566</v>
      </c>
      <c r="Z22" s="145"/>
      <c r="AA22" s="146"/>
      <c r="AB22" s="147" t="e">
        <f t="shared" si="8"/>
        <v>#VALUE!</v>
      </c>
      <c r="AC22" s="492" t="e">
        <f t="shared" si="9"/>
        <v>#VALUE!</v>
      </c>
      <c r="AD22" s="310">
        <f t="shared" si="10"/>
      </c>
      <c r="AE22" s="303"/>
      <c r="AF22" s="135">
        <f t="shared" si="11"/>
        <v>4</v>
      </c>
      <c r="AG22" s="136" t="e">
        <f t="shared" si="12"/>
        <v>#VALUE!</v>
      </c>
      <c r="AH22" s="136">
        <f t="shared" si="17"/>
        <v>83.6</v>
      </c>
      <c r="AI22" s="136">
        <f t="shared" si="13"/>
        <v>33.74220374220374</v>
      </c>
      <c r="AJ22" s="136">
        <f t="shared" si="14"/>
        <v>54.882692961577675</v>
      </c>
      <c r="AK22" s="136">
        <f t="shared" si="15"/>
        <v>37.15341959334566</v>
      </c>
      <c r="AL22" s="136" t="e">
        <f t="shared" si="16"/>
        <v>#VALUE!</v>
      </c>
      <c r="AM22" s="137"/>
    </row>
    <row r="23" spans="1:39" s="104" customFormat="1" ht="13.5" customHeight="1">
      <c r="A23" s="138">
        <v>26</v>
      </c>
      <c r="B23" s="331" t="s">
        <v>28</v>
      </c>
      <c r="C23" s="207" t="s">
        <v>6</v>
      </c>
      <c r="D23" s="495" t="s">
        <v>187</v>
      </c>
      <c r="E23" s="499" t="s">
        <v>14</v>
      </c>
      <c r="F23" s="139"/>
      <c r="G23" s="140"/>
      <c r="H23" s="141" t="e">
        <f t="shared" si="0"/>
        <v>#VALUE!</v>
      </c>
      <c r="I23" s="468" t="e">
        <f t="shared" si="1"/>
        <v>#VALUE!</v>
      </c>
      <c r="J23" s="557">
        <v>10</v>
      </c>
      <c r="K23" s="522" t="s">
        <v>258</v>
      </c>
      <c r="L23" s="559">
        <f t="shared" si="18"/>
        <v>72.2</v>
      </c>
      <c r="M23" s="524">
        <f t="shared" si="19"/>
        <v>15.519999999999996</v>
      </c>
      <c r="N23" s="471">
        <v>9</v>
      </c>
      <c r="O23" s="261" t="s">
        <v>359</v>
      </c>
      <c r="P23" s="262">
        <f>LEFT(O23,2)*60+RIGHT(O23,5)</f>
        <v>53.61</v>
      </c>
      <c r="Q23" s="263">
        <f t="shared" si="3"/>
        <v>11.455301455301452</v>
      </c>
      <c r="R23" s="218">
        <v>6</v>
      </c>
      <c r="S23" s="143" t="s">
        <v>563</v>
      </c>
      <c r="T23" s="588">
        <f>LEFT(S23,2)*60+RIGHT(S23,5)</f>
        <v>702.77</v>
      </c>
      <c r="U23" s="144">
        <f>T23*100/$T$56-100</f>
        <v>19.47806868412104</v>
      </c>
      <c r="V23" s="285">
        <v>17</v>
      </c>
      <c r="W23" s="286" t="s">
        <v>488</v>
      </c>
      <c r="X23" s="287">
        <f t="shared" si="6"/>
        <v>750</v>
      </c>
      <c r="Y23" s="288">
        <f t="shared" si="20"/>
        <v>38.63216266173751</v>
      </c>
      <c r="Z23" s="145"/>
      <c r="AA23" s="146"/>
      <c r="AB23" s="147" t="e">
        <f t="shared" si="8"/>
        <v>#VALUE!</v>
      </c>
      <c r="AC23" s="492" t="e">
        <f t="shared" si="9"/>
        <v>#VALUE!</v>
      </c>
      <c r="AD23" s="310">
        <f t="shared" si="10"/>
      </c>
      <c r="AE23" s="303"/>
      <c r="AF23" s="135">
        <f t="shared" si="11"/>
        <v>4</v>
      </c>
      <c r="AG23" s="136" t="e">
        <f t="shared" si="12"/>
        <v>#VALUE!</v>
      </c>
      <c r="AH23" s="136">
        <f t="shared" si="17"/>
        <v>72.2</v>
      </c>
      <c r="AI23" s="136">
        <f t="shared" si="13"/>
        <v>11.455301455301452</v>
      </c>
      <c r="AJ23" s="136">
        <f t="shared" si="14"/>
        <v>19.47806868412104</v>
      </c>
      <c r="AK23" s="136">
        <f t="shared" si="15"/>
        <v>38.63216266173751</v>
      </c>
      <c r="AL23" s="136" t="e">
        <f t="shared" si="16"/>
        <v>#VALUE!</v>
      </c>
      <c r="AM23" s="137"/>
    </row>
    <row r="24" spans="1:39" s="104" customFormat="1" ht="13.5" customHeight="1">
      <c r="A24" s="138">
        <v>28</v>
      </c>
      <c r="B24" s="331" t="s">
        <v>28</v>
      </c>
      <c r="C24" s="207" t="s">
        <v>88</v>
      </c>
      <c r="D24" s="495" t="s">
        <v>83</v>
      </c>
      <c r="E24" s="499" t="s">
        <v>14</v>
      </c>
      <c r="F24" s="139"/>
      <c r="G24" s="140"/>
      <c r="H24" s="141" t="e">
        <f t="shared" si="0"/>
        <v>#VALUE!</v>
      </c>
      <c r="I24" s="468" t="e">
        <f t="shared" si="1"/>
        <v>#VALUE!</v>
      </c>
      <c r="J24" s="557">
        <v>13</v>
      </c>
      <c r="K24" s="522" t="s">
        <v>259</v>
      </c>
      <c r="L24" s="559">
        <f t="shared" si="18"/>
        <v>74.9</v>
      </c>
      <c r="M24" s="524">
        <f t="shared" si="19"/>
        <v>19.840000000000018</v>
      </c>
      <c r="N24" s="501"/>
      <c r="O24" s="261"/>
      <c r="P24" s="262"/>
      <c r="Q24" s="263"/>
      <c r="R24" s="218">
        <v>16</v>
      </c>
      <c r="S24" s="143" t="s">
        <v>564</v>
      </c>
      <c r="T24" s="588">
        <f>LEFT(S24,2)*60+RIGHT(S24,5)</f>
        <v>901.42</v>
      </c>
      <c r="U24" s="144">
        <f>T24*100/$T$56-100</f>
        <v>53.25059503570213</v>
      </c>
      <c r="V24" s="285">
        <v>18</v>
      </c>
      <c r="W24" s="286" t="s">
        <v>489</v>
      </c>
      <c r="X24" s="287">
        <f t="shared" si="6"/>
        <v>767</v>
      </c>
      <c r="Y24" s="288">
        <f t="shared" si="20"/>
        <v>41.77449168207025</v>
      </c>
      <c r="Z24" s="145"/>
      <c r="AA24" s="146"/>
      <c r="AB24" s="147" t="e">
        <f t="shared" si="8"/>
        <v>#VALUE!</v>
      </c>
      <c r="AC24" s="492" t="e">
        <f t="shared" si="9"/>
        <v>#VALUE!</v>
      </c>
      <c r="AD24" s="310">
        <f t="shared" si="10"/>
      </c>
      <c r="AE24" s="303"/>
      <c r="AF24" s="135">
        <f t="shared" si="11"/>
        <v>3</v>
      </c>
      <c r="AG24" s="136" t="e">
        <f>IF(I25="","",I25)</f>
        <v>#VALUE!</v>
      </c>
      <c r="AH24" s="136">
        <f t="shared" si="17"/>
        <v>74.9</v>
      </c>
      <c r="AI24" s="136">
        <f t="shared" si="13"/>
      </c>
      <c r="AJ24" s="136">
        <f t="shared" si="14"/>
        <v>53.25059503570213</v>
      </c>
      <c r="AK24" s="136">
        <f t="shared" si="15"/>
        <v>41.77449168207025</v>
      </c>
      <c r="AL24" s="136" t="e">
        <f t="shared" si="16"/>
        <v>#VALUE!</v>
      </c>
      <c r="AM24" s="137"/>
    </row>
    <row r="25" spans="1:39" s="104" customFormat="1" ht="13.5" customHeight="1">
      <c r="A25" s="138">
        <v>12</v>
      </c>
      <c r="B25" s="331" t="s">
        <v>81</v>
      </c>
      <c r="C25" s="207" t="s">
        <v>19</v>
      </c>
      <c r="D25" s="495" t="s">
        <v>216</v>
      </c>
      <c r="E25" s="499" t="s">
        <v>14</v>
      </c>
      <c r="F25" s="139"/>
      <c r="G25" s="140"/>
      <c r="H25" s="141" t="e">
        <f t="shared" si="0"/>
        <v>#VALUE!</v>
      </c>
      <c r="I25" s="468" t="e">
        <f t="shared" si="1"/>
        <v>#VALUE!</v>
      </c>
      <c r="J25" s="557">
        <v>25</v>
      </c>
      <c r="K25" s="522" t="s">
        <v>247</v>
      </c>
      <c r="L25" s="559">
        <f t="shared" si="18"/>
        <v>91.7</v>
      </c>
      <c r="M25" s="524">
        <f t="shared" si="19"/>
        <v>46.72</v>
      </c>
      <c r="N25" s="501">
        <v>16</v>
      </c>
      <c r="O25" s="261" t="s">
        <v>366</v>
      </c>
      <c r="P25" s="262">
        <f>LEFT(O25,2)*60+RIGHT(O25,5)</f>
        <v>59.73</v>
      </c>
      <c r="Q25" s="263">
        <f>P25*100/$P$56-100</f>
        <v>24.178794178794178</v>
      </c>
      <c r="R25" s="218"/>
      <c r="S25" s="143"/>
      <c r="T25" s="130"/>
      <c r="U25" s="144"/>
      <c r="V25" s="285">
        <v>19</v>
      </c>
      <c r="W25" s="286" t="s">
        <v>490</v>
      </c>
      <c r="X25" s="287">
        <f t="shared" si="6"/>
        <v>818</v>
      </c>
      <c r="Y25" s="288">
        <f t="shared" si="20"/>
        <v>51.20147874306838</v>
      </c>
      <c r="Z25" s="145"/>
      <c r="AA25" s="146"/>
      <c r="AB25" s="147" t="e">
        <f t="shared" si="8"/>
        <v>#VALUE!</v>
      </c>
      <c r="AC25" s="492" t="e">
        <f t="shared" si="9"/>
        <v>#VALUE!</v>
      </c>
      <c r="AD25" s="310">
        <f t="shared" si="10"/>
      </c>
      <c r="AE25" s="303"/>
      <c r="AF25" s="135">
        <f t="shared" si="11"/>
        <v>3</v>
      </c>
      <c r="AG25" s="136" t="e">
        <f aca="true" t="shared" si="21" ref="AG25:AG49">IF(I25="","",I25)</f>
        <v>#VALUE!</v>
      </c>
      <c r="AH25" s="136">
        <f t="shared" si="17"/>
        <v>91.7</v>
      </c>
      <c r="AI25" s="136">
        <f t="shared" si="13"/>
        <v>24.178794178794178</v>
      </c>
      <c r="AJ25" s="136">
        <f t="shared" si="14"/>
      </c>
      <c r="AK25" s="136">
        <f t="shared" si="15"/>
        <v>51.20147874306838</v>
      </c>
      <c r="AL25" s="136" t="e">
        <f t="shared" si="16"/>
        <v>#VALUE!</v>
      </c>
      <c r="AM25" s="137"/>
    </row>
    <row r="26" spans="1:39" s="104" customFormat="1" ht="13.5" customHeight="1">
      <c r="A26" s="138">
        <v>19</v>
      </c>
      <c r="B26" s="331" t="s">
        <v>81</v>
      </c>
      <c r="C26" s="207" t="s">
        <v>129</v>
      </c>
      <c r="D26" s="495" t="s">
        <v>219</v>
      </c>
      <c r="E26" s="499" t="s">
        <v>14</v>
      </c>
      <c r="F26" s="139"/>
      <c r="G26" s="140"/>
      <c r="H26" s="141" t="e">
        <f t="shared" si="0"/>
        <v>#VALUE!</v>
      </c>
      <c r="I26" s="468" t="e">
        <f t="shared" si="1"/>
        <v>#VALUE!</v>
      </c>
      <c r="J26" s="557">
        <v>24</v>
      </c>
      <c r="K26" s="522" t="s">
        <v>253</v>
      </c>
      <c r="L26" s="559">
        <f t="shared" si="18"/>
        <v>89.9</v>
      </c>
      <c r="M26" s="524">
        <f t="shared" si="19"/>
        <v>43.84</v>
      </c>
      <c r="N26" s="471"/>
      <c r="O26" s="261"/>
      <c r="P26" s="262"/>
      <c r="Q26" s="263"/>
      <c r="R26" s="218">
        <v>22</v>
      </c>
      <c r="S26" s="143" t="s">
        <v>557</v>
      </c>
      <c r="T26" s="588">
        <f>LEFT(S26,2)*60+RIGHT(S26,5)</f>
        <v>1057.8</v>
      </c>
      <c r="U26" s="144">
        <f>T26*100/$T$56-100</f>
        <v>79.83679020741243</v>
      </c>
      <c r="V26" s="285">
        <v>20</v>
      </c>
      <c r="W26" s="286" t="s">
        <v>491</v>
      </c>
      <c r="X26" s="287">
        <f t="shared" si="6"/>
        <v>847</v>
      </c>
      <c r="Y26" s="288">
        <f t="shared" si="20"/>
        <v>56.56192236598892</v>
      </c>
      <c r="Z26" s="145"/>
      <c r="AA26" s="146"/>
      <c r="AB26" s="147" t="e">
        <f t="shared" si="8"/>
        <v>#VALUE!</v>
      </c>
      <c r="AC26" s="492" t="e">
        <f t="shared" si="9"/>
        <v>#VALUE!</v>
      </c>
      <c r="AD26" s="310">
        <f t="shared" si="10"/>
      </c>
      <c r="AE26" s="303"/>
      <c r="AF26" s="135">
        <f t="shared" si="11"/>
        <v>3</v>
      </c>
      <c r="AG26" s="136" t="e">
        <f t="shared" si="21"/>
        <v>#VALUE!</v>
      </c>
      <c r="AH26" s="136">
        <f t="shared" si="17"/>
        <v>89.9</v>
      </c>
      <c r="AI26" s="136">
        <f t="shared" si="13"/>
      </c>
      <c r="AJ26" s="136">
        <f t="shared" si="14"/>
        <v>79.83679020741243</v>
      </c>
      <c r="AK26" s="136">
        <f t="shared" si="15"/>
        <v>56.56192236598892</v>
      </c>
      <c r="AL26" s="136" t="e">
        <f t="shared" si="16"/>
        <v>#VALUE!</v>
      </c>
      <c r="AM26" s="137"/>
    </row>
    <row r="27" spans="1:39" s="104" customFormat="1" ht="13.5" customHeight="1">
      <c r="A27" s="138">
        <v>15</v>
      </c>
      <c r="B27" s="331" t="s">
        <v>81</v>
      </c>
      <c r="C27" s="205" t="s">
        <v>127</v>
      </c>
      <c r="D27" s="205" t="s">
        <v>17</v>
      </c>
      <c r="E27" s="499" t="s">
        <v>14</v>
      </c>
      <c r="F27" s="139"/>
      <c r="G27" s="140"/>
      <c r="H27" s="141" t="e">
        <f t="shared" si="0"/>
        <v>#VALUE!</v>
      </c>
      <c r="I27" s="468" t="e">
        <f t="shared" si="1"/>
        <v>#VALUE!</v>
      </c>
      <c r="J27" s="557">
        <v>18</v>
      </c>
      <c r="K27" s="522" t="s">
        <v>249</v>
      </c>
      <c r="L27" s="559">
        <f t="shared" si="18"/>
        <v>79.3</v>
      </c>
      <c r="M27" s="524">
        <f t="shared" si="19"/>
        <v>26.879999999999995</v>
      </c>
      <c r="N27" s="501">
        <v>22</v>
      </c>
      <c r="O27" s="261" t="s">
        <v>493</v>
      </c>
      <c r="P27" s="262">
        <v>83.46</v>
      </c>
      <c r="Q27" s="263">
        <f>P27*100/$P$56-100</f>
        <v>73.51351351351352</v>
      </c>
      <c r="R27" s="218"/>
      <c r="S27" s="143"/>
      <c r="T27" s="130"/>
      <c r="U27" s="144"/>
      <c r="V27" s="285">
        <v>21</v>
      </c>
      <c r="W27" s="286" t="s">
        <v>491</v>
      </c>
      <c r="X27" s="287">
        <f t="shared" si="6"/>
        <v>847</v>
      </c>
      <c r="Y27" s="288">
        <f t="shared" si="20"/>
        <v>56.56192236598892</v>
      </c>
      <c r="Z27" s="145"/>
      <c r="AA27" s="146"/>
      <c r="AB27" s="147" t="e">
        <f t="shared" si="8"/>
        <v>#VALUE!</v>
      </c>
      <c r="AC27" s="492" t="e">
        <f t="shared" si="9"/>
        <v>#VALUE!</v>
      </c>
      <c r="AD27" s="310">
        <f t="shared" si="10"/>
      </c>
      <c r="AE27" s="303"/>
      <c r="AF27" s="135">
        <f t="shared" si="11"/>
        <v>3</v>
      </c>
      <c r="AG27" s="136" t="e">
        <f t="shared" si="21"/>
        <v>#VALUE!</v>
      </c>
      <c r="AH27" s="136">
        <f t="shared" si="17"/>
        <v>79.3</v>
      </c>
      <c r="AI27" s="136">
        <f t="shared" si="13"/>
        <v>73.51351351351352</v>
      </c>
      <c r="AJ27" s="136">
        <f t="shared" si="14"/>
      </c>
      <c r="AK27" s="136">
        <f t="shared" si="15"/>
        <v>56.56192236598892</v>
      </c>
      <c r="AL27" s="136" t="e">
        <f t="shared" si="16"/>
        <v>#VALUE!</v>
      </c>
      <c r="AM27" s="137"/>
    </row>
    <row r="28" spans="1:39" s="104" customFormat="1" ht="13.5" customHeight="1">
      <c r="A28" s="138">
        <v>1</v>
      </c>
      <c r="B28" s="343" t="s">
        <v>78</v>
      </c>
      <c r="C28" s="576" t="s">
        <v>53</v>
      </c>
      <c r="D28" s="589" t="s">
        <v>115</v>
      </c>
      <c r="E28" s="499" t="s">
        <v>14</v>
      </c>
      <c r="F28" s="139"/>
      <c r="G28" s="140"/>
      <c r="H28" s="141" t="e">
        <f t="shared" si="0"/>
        <v>#VALUE!</v>
      </c>
      <c r="I28" s="468" t="e">
        <f t="shared" si="1"/>
        <v>#VALUE!</v>
      </c>
      <c r="J28" s="557"/>
      <c r="K28" s="522"/>
      <c r="L28" s="559"/>
      <c r="M28" s="524"/>
      <c r="N28" s="501">
        <v>20</v>
      </c>
      <c r="O28" s="261" t="s">
        <v>370</v>
      </c>
      <c r="P28" s="262">
        <f>LEFT(O28,2)*60+RIGHT(O28,5)</f>
        <v>82.46000000000001</v>
      </c>
      <c r="Q28" s="263">
        <f>P28*100/$P$56-100</f>
        <v>71.43451143451142</v>
      </c>
      <c r="R28" s="218">
        <v>23</v>
      </c>
      <c r="S28" s="143" t="s">
        <v>544</v>
      </c>
      <c r="T28" s="588">
        <f aca="true" t="shared" si="22" ref="T28:T33">LEFT(S28,2)*60+RIGHT(S28,5)</f>
        <v>1145.42</v>
      </c>
      <c r="U28" s="144">
        <f aca="true" t="shared" si="23" ref="U28:U33">T28*100/$T$56-100</f>
        <v>94.73308398503909</v>
      </c>
      <c r="V28" s="285">
        <v>22</v>
      </c>
      <c r="W28" s="286" t="s">
        <v>492</v>
      </c>
      <c r="X28" s="287">
        <f t="shared" si="6"/>
        <v>942</v>
      </c>
      <c r="Y28" s="288">
        <f t="shared" si="20"/>
        <v>74.12199630314234</v>
      </c>
      <c r="Z28" s="145"/>
      <c r="AA28" s="146"/>
      <c r="AB28" s="147" t="e">
        <f t="shared" si="8"/>
        <v>#VALUE!</v>
      </c>
      <c r="AC28" s="492" t="e">
        <f t="shared" si="9"/>
        <v>#VALUE!</v>
      </c>
      <c r="AD28" s="310">
        <f t="shared" si="10"/>
      </c>
      <c r="AE28" s="303"/>
      <c r="AF28" s="135">
        <f t="shared" si="11"/>
        <v>3</v>
      </c>
      <c r="AG28" s="136" t="e">
        <f t="shared" si="21"/>
        <v>#VALUE!</v>
      </c>
      <c r="AH28" s="136">
        <f t="shared" si="17"/>
      </c>
      <c r="AI28" s="136">
        <f t="shared" si="13"/>
        <v>71.43451143451142</v>
      </c>
      <c r="AJ28" s="136">
        <f t="shared" si="14"/>
        <v>94.73308398503909</v>
      </c>
      <c r="AK28" s="136">
        <f t="shared" si="15"/>
        <v>74.12199630314234</v>
      </c>
      <c r="AL28" s="136" t="e">
        <f t="shared" si="16"/>
        <v>#VALUE!</v>
      </c>
      <c r="AM28" s="137"/>
    </row>
    <row r="29" spans="1:39" s="104" customFormat="1" ht="13.5" customHeight="1">
      <c r="A29" s="138">
        <v>4</v>
      </c>
      <c r="B29" s="331" t="s">
        <v>78</v>
      </c>
      <c r="C29" s="205" t="s">
        <v>8</v>
      </c>
      <c r="D29" s="205" t="s">
        <v>201</v>
      </c>
      <c r="E29" s="499" t="s">
        <v>14</v>
      </c>
      <c r="F29" s="139"/>
      <c r="G29" s="140"/>
      <c r="H29" s="141" t="e">
        <f t="shared" si="0"/>
        <v>#VALUE!</v>
      </c>
      <c r="I29" s="468" t="e">
        <f t="shared" si="1"/>
        <v>#VALUE!</v>
      </c>
      <c r="J29" s="557">
        <v>5</v>
      </c>
      <c r="K29" s="522" t="s">
        <v>241</v>
      </c>
      <c r="L29" s="559">
        <f aca="true" t="shared" si="24" ref="L29:L34">(LEFT(K29,2)*60+RIGHT(K29,5))</f>
        <v>69.6</v>
      </c>
      <c r="M29" s="524">
        <f aca="true" t="shared" si="25" ref="M29:M34">L29*100/$L$56-100</f>
        <v>11.359999999999985</v>
      </c>
      <c r="N29" s="471">
        <v>11</v>
      </c>
      <c r="O29" s="261" t="s">
        <v>361</v>
      </c>
      <c r="P29" s="262">
        <f>LEFT(O29,2)*60+RIGHT(O29,5)</f>
        <v>55.7</v>
      </c>
      <c r="Q29" s="263">
        <f>P29*100/$P$56-100</f>
        <v>15.800415800415792</v>
      </c>
      <c r="R29" s="218">
        <v>12</v>
      </c>
      <c r="S29" s="143" t="s">
        <v>546</v>
      </c>
      <c r="T29" s="588">
        <f t="shared" si="22"/>
        <v>766.55</v>
      </c>
      <c r="U29" s="144">
        <f t="shared" si="23"/>
        <v>30.32131927915674</v>
      </c>
      <c r="V29" s="285"/>
      <c r="W29" s="286"/>
      <c r="X29" s="287"/>
      <c r="Y29" s="288"/>
      <c r="Z29" s="145"/>
      <c r="AA29" s="146"/>
      <c r="AB29" s="147" t="e">
        <f t="shared" si="8"/>
        <v>#VALUE!</v>
      </c>
      <c r="AC29" s="492" t="e">
        <f t="shared" si="9"/>
        <v>#VALUE!</v>
      </c>
      <c r="AD29" s="310">
        <f t="shared" si="10"/>
      </c>
      <c r="AE29" s="303"/>
      <c r="AF29" s="135">
        <f t="shared" si="11"/>
        <v>3</v>
      </c>
      <c r="AG29" s="136" t="e">
        <f t="shared" si="21"/>
        <v>#VALUE!</v>
      </c>
      <c r="AH29" s="136">
        <f t="shared" si="17"/>
        <v>69.6</v>
      </c>
      <c r="AI29" s="136">
        <f t="shared" si="13"/>
        <v>15.800415800415792</v>
      </c>
      <c r="AJ29" s="136">
        <f t="shared" si="14"/>
        <v>30.32131927915674</v>
      </c>
      <c r="AK29" s="136">
        <f t="shared" si="15"/>
      </c>
      <c r="AL29" s="136" t="e">
        <f t="shared" si="16"/>
        <v>#VALUE!</v>
      </c>
      <c r="AM29" s="137"/>
    </row>
    <row r="30" spans="1:39" s="104" customFormat="1" ht="13.5" customHeight="1">
      <c r="A30" s="138">
        <v>17</v>
      </c>
      <c r="B30" s="331" t="s">
        <v>81</v>
      </c>
      <c r="C30" s="207" t="s">
        <v>11</v>
      </c>
      <c r="D30" s="495" t="s">
        <v>17</v>
      </c>
      <c r="E30" s="499" t="s">
        <v>14</v>
      </c>
      <c r="F30" s="139"/>
      <c r="G30" s="140"/>
      <c r="H30" s="141" t="e">
        <f t="shared" si="0"/>
        <v>#VALUE!</v>
      </c>
      <c r="I30" s="468" t="e">
        <f t="shared" si="1"/>
        <v>#VALUE!</v>
      </c>
      <c r="J30" s="557">
        <v>14</v>
      </c>
      <c r="K30" s="522" t="s">
        <v>251</v>
      </c>
      <c r="L30" s="559">
        <f t="shared" si="24"/>
        <v>75.2</v>
      </c>
      <c r="M30" s="524">
        <f t="shared" si="25"/>
        <v>20.319999999999993</v>
      </c>
      <c r="N30" s="501">
        <v>25</v>
      </c>
      <c r="O30" s="261" t="s">
        <v>493</v>
      </c>
      <c r="P30" s="262">
        <v>83.46</v>
      </c>
      <c r="Q30" s="263">
        <f>P30*100/$P$56-100</f>
        <v>73.51351351351352</v>
      </c>
      <c r="R30" s="218">
        <v>13</v>
      </c>
      <c r="S30" s="143" t="s">
        <v>555</v>
      </c>
      <c r="T30" s="588">
        <f t="shared" si="22"/>
        <v>771.11</v>
      </c>
      <c r="U30" s="144">
        <f t="shared" si="23"/>
        <v>31.096565793947633</v>
      </c>
      <c r="V30" s="285"/>
      <c r="W30" s="286"/>
      <c r="X30" s="287"/>
      <c r="Y30" s="288"/>
      <c r="Z30" s="145"/>
      <c r="AA30" s="146"/>
      <c r="AB30" s="147" t="e">
        <f t="shared" si="8"/>
        <v>#VALUE!</v>
      </c>
      <c r="AC30" s="492" t="e">
        <f t="shared" si="9"/>
        <v>#VALUE!</v>
      </c>
      <c r="AD30" s="310">
        <f t="shared" si="10"/>
      </c>
      <c r="AE30" s="303"/>
      <c r="AF30" s="135">
        <f t="shared" si="11"/>
        <v>3</v>
      </c>
      <c r="AG30" s="136" t="e">
        <f t="shared" si="21"/>
        <v>#VALUE!</v>
      </c>
      <c r="AH30" s="136">
        <f t="shared" si="17"/>
        <v>75.2</v>
      </c>
      <c r="AI30" s="136">
        <f t="shared" si="13"/>
        <v>73.51351351351352</v>
      </c>
      <c r="AJ30" s="136">
        <f t="shared" si="14"/>
        <v>31.096565793947633</v>
      </c>
      <c r="AK30" s="136">
        <f t="shared" si="15"/>
      </c>
      <c r="AL30" s="136" t="e">
        <f t="shared" si="16"/>
        <v>#VALUE!</v>
      </c>
      <c r="AM30" s="137"/>
    </row>
    <row r="31" spans="1:39" s="104" customFormat="1" ht="13.5" customHeight="1">
      <c r="A31" s="138">
        <v>2</v>
      </c>
      <c r="B31" s="331" t="s">
        <v>78</v>
      </c>
      <c r="C31" s="205" t="s">
        <v>199</v>
      </c>
      <c r="D31" s="205" t="s">
        <v>200</v>
      </c>
      <c r="E31" s="499" t="s">
        <v>14</v>
      </c>
      <c r="F31" s="139"/>
      <c r="G31" s="140"/>
      <c r="H31" s="141" t="e">
        <f t="shared" si="0"/>
        <v>#VALUE!</v>
      </c>
      <c r="I31" s="468" t="e">
        <f t="shared" si="1"/>
        <v>#VALUE!</v>
      </c>
      <c r="J31" s="557">
        <v>21</v>
      </c>
      <c r="K31" s="522" t="s">
        <v>239</v>
      </c>
      <c r="L31" s="559">
        <f t="shared" si="24"/>
        <v>83.4</v>
      </c>
      <c r="M31" s="524">
        <f t="shared" si="25"/>
        <v>33.44</v>
      </c>
      <c r="N31" s="501">
        <v>23</v>
      </c>
      <c r="O31" s="261" t="s">
        <v>493</v>
      </c>
      <c r="P31" s="262">
        <v>83.46</v>
      </c>
      <c r="Q31" s="263">
        <f>P31*100/$P$56-100</f>
        <v>73.51351351351352</v>
      </c>
      <c r="R31" s="218">
        <v>17</v>
      </c>
      <c r="S31" s="143" t="s">
        <v>545</v>
      </c>
      <c r="T31" s="588">
        <f t="shared" si="22"/>
        <v>903.81</v>
      </c>
      <c r="U31" s="144">
        <f t="shared" si="23"/>
        <v>53.65691941516491</v>
      </c>
      <c r="V31" s="285"/>
      <c r="W31" s="286"/>
      <c r="X31" s="287"/>
      <c r="Y31" s="288"/>
      <c r="Z31" s="145"/>
      <c r="AA31" s="146"/>
      <c r="AB31" s="147" t="e">
        <f t="shared" si="8"/>
        <v>#VALUE!</v>
      </c>
      <c r="AC31" s="492" t="e">
        <f t="shared" si="9"/>
        <v>#VALUE!</v>
      </c>
      <c r="AD31" s="310">
        <f t="shared" si="10"/>
      </c>
      <c r="AE31" s="303"/>
      <c r="AF31" s="135">
        <f t="shared" si="11"/>
        <v>3</v>
      </c>
      <c r="AG31" s="136" t="e">
        <f t="shared" si="21"/>
        <v>#VALUE!</v>
      </c>
      <c r="AH31" s="136">
        <f t="shared" si="17"/>
        <v>83.4</v>
      </c>
      <c r="AI31" s="136">
        <f t="shared" si="13"/>
        <v>73.51351351351352</v>
      </c>
      <c r="AJ31" s="136">
        <f t="shared" si="14"/>
        <v>53.65691941516491</v>
      </c>
      <c r="AK31" s="136">
        <f t="shared" si="15"/>
      </c>
      <c r="AL31" s="136" t="e">
        <f t="shared" si="16"/>
        <v>#VALUE!</v>
      </c>
      <c r="AM31" s="137"/>
    </row>
    <row r="32" spans="1:39" s="104" customFormat="1" ht="13.5" customHeight="1">
      <c r="A32" s="138">
        <v>20</v>
      </c>
      <c r="B32" s="93" t="s">
        <v>81</v>
      </c>
      <c r="C32" s="207" t="s">
        <v>220</v>
      </c>
      <c r="D32" s="495" t="s">
        <v>221</v>
      </c>
      <c r="E32" s="499" t="s">
        <v>14</v>
      </c>
      <c r="F32" s="139"/>
      <c r="G32" s="140"/>
      <c r="H32" s="141" t="e">
        <f t="shared" si="0"/>
        <v>#VALUE!</v>
      </c>
      <c r="I32" s="468" t="e">
        <f t="shared" si="1"/>
        <v>#VALUE!</v>
      </c>
      <c r="J32" s="557">
        <v>16</v>
      </c>
      <c r="K32" s="522" t="s">
        <v>254</v>
      </c>
      <c r="L32" s="559">
        <f t="shared" si="24"/>
        <v>76.1</v>
      </c>
      <c r="M32" s="524">
        <f t="shared" si="25"/>
        <v>21.75999999999999</v>
      </c>
      <c r="N32" s="471"/>
      <c r="O32" s="261"/>
      <c r="P32" s="262"/>
      <c r="Q32" s="263"/>
      <c r="R32" s="218">
        <v>19</v>
      </c>
      <c r="S32" s="143" t="s">
        <v>558</v>
      </c>
      <c r="T32" s="588">
        <f t="shared" si="22"/>
        <v>909.42</v>
      </c>
      <c r="U32" s="144">
        <f t="shared" si="23"/>
        <v>54.61067664059843</v>
      </c>
      <c r="V32" s="285"/>
      <c r="W32" s="286"/>
      <c r="X32" s="287"/>
      <c r="Y32" s="288"/>
      <c r="Z32" s="145"/>
      <c r="AA32" s="146"/>
      <c r="AB32" s="147" t="e">
        <f t="shared" si="8"/>
        <v>#VALUE!</v>
      </c>
      <c r="AC32" s="492" t="e">
        <f t="shared" si="9"/>
        <v>#VALUE!</v>
      </c>
      <c r="AD32" s="310">
        <f t="shared" si="10"/>
      </c>
      <c r="AE32" s="303"/>
      <c r="AF32" s="135">
        <f t="shared" si="11"/>
        <v>2</v>
      </c>
      <c r="AG32" s="136" t="e">
        <f t="shared" si="21"/>
        <v>#VALUE!</v>
      </c>
      <c r="AH32" s="136">
        <f t="shared" si="17"/>
        <v>76.1</v>
      </c>
      <c r="AI32" s="136">
        <f t="shared" si="13"/>
      </c>
      <c r="AJ32" s="136">
        <f t="shared" si="14"/>
        <v>54.61067664059843</v>
      </c>
      <c r="AK32" s="136">
        <f t="shared" si="15"/>
      </c>
      <c r="AL32" s="136" t="e">
        <f t="shared" si="16"/>
        <v>#VALUE!</v>
      </c>
      <c r="AM32" s="137"/>
    </row>
    <row r="33" spans="1:39" s="104" customFormat="1" ht="13.5" customHeight="1">
      <c r="A33" s="138">
        <v>9</v>
      </c>
      <c r="B33" s="93" t="s">
        <v>78</v>
      </c>
      <c r="C33" s="205" t="s">
        <v>203</v>
      </c>
      <c r="D33" s="205" t="s">
        <v>204</v>
      </c>
      <c r="E33" s="499" t="s">
        <v>14</v>
      </c>
      <c r="F33" s="139"/>
      <c r="G33" s="140"/>
      <c r="H33" s="141" t="e">
        <f t="shared" si="0"/>
        <v>#VALUE!</v>
      </c>
      <c r="I33" s="468" t="e">
        <f t="shared" si="1"/>
        <v>#VALUE!</v>
      </c>
      <c r="J33" s="557">
        <v>23</v>
      </c>
      <c r="K33" s="522" t="s">
        <v>244</v>
      </c>
      <c r="L33" s="559">
        <f t="shared" si="24"/>
        <v>85.6</v>
      </c>
      <c r="M33" s="524">
        <f t="shared" si="25"/>
        <v>36.96000000000001</v>
      </c>
      <c r="N33" s="501">
        <v>17</v>
      </c>
      <c r="O33" s="261" t="s">
        <v>367</v>
      </c>
      <c r="P33" s="262">
        <f>LEFT(O33,2)*60+RIGHT(O33,5)</f>
        <v>60.03</v>
      </c>
      <c r="Q33" s="263">
        <f>P33*100/$P$56-100</f>
        <v>24.80249480249479</v>
      </c>
      <c r="R33" s="218">
        <v>21</v>
      </c>
      <c r="S33" s="143" t="s">
        <v>551</v>
      </c>
      <c r="T33" s="588">
        <f t="shared" si="22"/>
        <v>970.49</v>
      </c>
      <c r="U33" s="144">
        <f t="shared" si="23"/>
        <v>64.9931995919755</v>
      </c>
      <c r="V33" s="285"/>
      <c r="W33" s="286"/>
      <c r="X33" s="287"/>
      <c r="Y33" s="288"/>
      <c r="Z33" s="145"/>
      <c r="AA33" s="146"/>
      <c r="AB33" s="147" t="e">
        <f t="shared" si="8"/>
        <v>#VALUE!</v>
      </c>
      <c r="AC33" s="492" t="e">
        <f t="shared" si="9"/>
        <v>#VALUE!</v>
      </c>
      <c r="AD33" s="310">
        <f t="shared" si="10"/>
      </c>
      <c r="AE33" s="303"/>
      <c r="AF33" s="135">
        <f t="shared" si="11"/>
        <v>3</v>
      </c>
      <c r="AG33" s="136" t="e">
        <f t="shared" si="21"/>
        <v>#VALUE!</v>
      </c>
      <c r="AH33" s="136">
        <f t="shared" si="17"/>
        <v>85.6</v>
      </c>
      <c r="AI33" s="136">
        <f t="shared" si="13"/>
        <v>24.80249480249479</v>
      </c>
      <c r="AJ33" s="136">
        <f t="shared" si="14"/>
        <v>64.9931995919755</v>
      </c>
      <c r="AK33" s="136">
        <f t="shared" si="15"/>
      </c>
      <c r="AL33" s="136" t="e">
        <f t="shared" si="16"/>
        <v>#VALUE!</v>
      </c>
      <c r="AM33" s="137"/>
    </row>
    <row r="34" spans="1:39" s="104" customFormat="1" ht="13.5" customHeight="1">
      <c r="A34" s="138">
        <v>13</v>
      </c>
      <c r="B34" s="93" t="s">
        <v>81</v>
      </c>
      <c r="C34" s="207" t="s">
        <v>52</v>
      </c>
      <c r="D34" s="495" t="s">
        <v>234</v>
      </c>
      <c r="E34" s="499" t="s">
        <v>14</v>
      </c>
      <c r="F34" s="139"/>
      <c r="G34" s="140"/>
      <c r="H34" s="141" t="e">
        <f t="shared" si="0"/>
        <v>#VALUE!</v>
      </c>
      <c r="I34" s="468" t="e">
        <f t="shared" si="1"/>
        <v>#VALUE!</v>
      </c>
      <c r="J34" s="557">
        <v>17</v>
      </c>
      <c r="K34" s="522" t="s">
        <v>248</v>
      </c>
      <c r="L34" s="559">
        <f t="shared" si="24"/>
        <v>77.1</v>
      </c>
      <c r="M34" s="524">
        <f t="shared" si="25"/>
        <v>23.359999999999985</v>
      </c>
      <c r="N34" s="471">
        <v>24</v>
      </c>
      <c r="O34" s="261" t="s">
        <v>493</v>
      </c>
      <c r="P34" s="262">
        <v>83.46</v>
      </c>
      <c r="Q34" s="263">
        <f>P34*100/$P$56-100</f>
        <v>73.51351351351352</v>
      </c>
      <c r="R34" s="218"/>
      <c r="S34" s="143"/>
      <c r="T34" s="130"/>
      <c r="U34" s="144"/>
      <c r="V34" s="285"/>
      <c r="W34" s="286"/>
      <c r="X34" s="287"/>
      <c r="Y34" s="288"/>
      <c r="Z34" s="145"/>
      <c r="AA34" s="146"/>
      <c r="AB34" s="147" t="e">
        <f t="shared" si="8"/>
        <v>#VALUE!</v>
      </c>
      <c r="AC34" s="492" t="e">
        <f t="shared" si="9"/>
        <v>#VALUE!</v>
      </c>
      <c r="AD34" s="310">
        <f t="shared" si="10"/>
      </c>
      <c r="AE34" s="303"/>
      <c r="AF34" s="135">
        <f t="shared" si="11"/>
        <v>2</v>
      </c>
      <c r="AG34" s="136" t="e">
        <f t="shared" si="21"/>
        <v>#VALUE!</v>
      </c>
      <c r="AH34" s="136">
        <f t="shared" si="17"/>
        <v>77.1</v>
      </c>
      <c r="AI34" s="136">
        <f t="shared" si="13"/>
        <v>73.51351351351352</v>
      </c>
      <c r="AJ34" s="136">
        <f t="shared" si="14"/>
      </c>
      <c r="AK34" s="136">
        <f t="shared" si="15"/>
      </c>
      <c r="AL34" s="136" t="e">
        <f t="shared" si="16"/>
        <v>#VALUE!</v>
      </c>
      <c r="AM34" s="137"/>
    </row>
    <row r="35" spans="1:39" s="104" customFormat="1" ht="13.5" customHeight="1">
      <c r="A35" s="138">
        <v>14</v>
      </c>
      <c r="B35" s="93" t="s">
        <v>81</v>
      </c>
      <c r="C35" s="205" t="s">
        <v>217</v>
      </c>
      <c r="D35" s="205" t="s">
        <v>218</v>
      </c>
      <c r="E35" s="499" t="s">
        <v>14</v>
      </c>
      <c r="F35" s="139"/>
      <c r="G35" s="140"/>
      <c r="H35" s="141" t="e">
        <f t="shared" si="0"/>
        <v>#VALUE!</v>
      </c>
      <c r="I35" s="468" t="e">
        <f t="shared" si="1"/>
        <v>#VALUE!</v>
      </c>
      <c r="J35" s="557"/>
      <c r="K35" s="522"/>
      <c r="L35" s="523"/>
      <c r="M35" s="524"/>
      <c r="N35" s="471"/>
      <c r="O35" s="261"/>
      <c r="P35" s="262"/>
      <c r="Q35" s="263"/>
      <c r="R35" s="218"/>
      <c r="S35" s="143"/>
      <c r="T35" s="130"/>
      <c r="U35" s="144"/>
      <c r="V35" s="285"/>
      <c r="W35" s="286"/>
      <c r="X35" s="287"/>
      <c r="Y35" s="288"/>
      <c r="Z35" s="145"/>
      <c r="AA35" s="146"/>
      <c r="AB35" s="147" t="e">
        <f t="shared" si="8"/>
        <v>#VALUE!</v>
      </c>
      <c r="AC35" s="492" t="e">
        <f t="shared" si="9"/>
        <v>#VALUE!</v>
      </c>
      <c r="AD35" s="310">
        <f t="shared" si="10"/>
      </c>
      <c r="AE35" s="303"/>
      <c r="AF35" s="135">
        <f t="shared" si="11"/>
        <v>0</v>
      </c>
      <c r="AG35" s="136" t="e">
        <f t="shared" si="21"/>
        <v>#VALUE!</v>
      </c>
      <c r="AH35" s="136">
        <f t="shared" si="17"/>
      </c>
      <c r="AI35" s="136">
        <f t="shared" si="13"/>
      </c>
      <c r="AJ35" s="136">
        <f t="shared" si="14"/>
      </c>
      <c r="AK35" s="136">
        <f t="shared" si="15"/>
      </c>
      <c r="AL35" s="136" t="e">
        <f t="shared" si="16"/>
        <v>#VALUE!</v>
      </c>
      <c r="AM35" s="137"/>
    </row>
    <row r="36" spans="1:39" s="104" customFormat="1" ht="13.5" customHeight="1">
      <c r="A36" s="138">
        <v>27</v>
      </c>
      <c r="B36" s="93" t="s">
        <v>28</v>
      </c>
      <c r="C36" s="207" t="s">
        <v>48</v>
      </c>
      <c r="D36" s="495" t="s">
        <v>188</v>
      </c>
      <c r="E36" s="499" t="s">
        <v>14</v>
      </c>
      <c r="F36" s="139"/>
      <c r="G36" s="140"/>
      <c r="H36" s="141" t="e">
        <f t="shared" si="0"/>
        <v>#VALUE!</v>
      </c>
      <c r="I36" s="468" t="e">
        <f t="shared" si="1"/>
        <v>#VALUE!</v>
      </c>
      <c r="J36" s="557"/>
      <c r="K36" s="522"/>
      <c r="L36" s="523"/>
      <c r="M36" s="524"/>
      <c r="N36" s="471"/>
      <c r="O36" s="261"/>
      <c r="P36" s="262"/>
      <c r="Q36" s="263"/>
      <c r="R36" s="218"/>
      <c r="S36" s="143"/>
      <c r="T36" s="130"/>
      <c r="U36" s="144"/>
      <c r="V36" s="285"/>
      <c r="W36" s="286"/>
      <c r="X36" s="287"/>
      <c r="Y36" s="288"/>
      <c r="Z36" s="145"/>
      <c r="AA36" s="146"/>
      <c r="AB36" s="147" t="e">
        <f t="shared" si="8"/>
        <v>#VALUE!</v>
      </c>
      <c r="AC36" s="492" t="e">
        <f t="shared" si="9"/>
        <v>#VALUE!</v>
      </c>
      <c r="AD36" s="310">
        <f t="shared" si="10"/>
      </c>
      <c r="AE36" s="303"/>
      <c r="AF36" s="135">
        <f t="shared" si="11"/>
        <v>0</v>
      </c>
      <c r="AG36" s="136" t="e">
        <f t="shared" si="21"/>
        <v>#VALUE!</v>
      </c>
      <c r="AH36" s="136">
        <f t="shared" si="17"/>
      </c>
      <c r="AI36" s="136">
        <f t="shared" si="13"/>
      </c>
      <c r="AJ36" s="136">
        <f t="shared" si="14"/>
      </c>
      <c r="AK36" s="136">
        <f t="shared" si="15"/>
      </c>
      <c r="AL36" s="136" t="e">
        <f t="shared" si="16"/>
        <v>#VALUE!</v>
      </c>
      <c r="AM36" s="137"/>
    </row>
    <row r="37" spans="1:39" s="104" customFormat="1" ht="13.5" customHeight="1">
      <c r="A37" s="138">
        <v>31</v>
      </c>
      <c r="B37" s="93" t="s">
        <v>28</v>
      </c>
      <c r="C37" s="205" t="s">
        <v>189</v>
      </c>
      <c r="D37" s="205" t="s">
        <v>190</v>
      </c>
      <c r="E37" s="499" t="s">
        <v>14</v>
      </c>
      <c r="F37" s="139"/>
      <c r="G37" s="140"/>
      <c r="H37" s="141" t="e">
        <f t="shared" si="0"/>
        <v>#VALUE!</v>
      </c>
      <c r="I37" s="468" t="e">
        <f t="shared" si="1"/>
        <v>#VALUE!</v>
      </c>
      <c r="J37" s="557"/>
      <c r="K37" s="522"/>
      <c r="L37" s="523"/>
      <c r="M37" s="524"/>
      <c r="N37" s="471"/>
      <c r="O37" s="261"/>
      <c r="P37" s="262"/>
      <c r="Q37" s="263"/>
      <c r="R37" s="218"/>
      <c r="S37" s="143"/>
      <c r="T37" s="130"/>
      <c r="U37" s="144"/>
      <c r="V37" s="285"/>
      <c r="W37" s="286"/>
      <c r="X37" s="287"/>
      <c r="Y37" s="288"/>
      <c r="Z37" s="145"/>
      <c r="AA37" s="146"/>
      <c r="AB37" s="147" t="e">
        <f t="shared" si="8"/>
        <v>#VALUE!</v>
      </c>
      <c r="AC37" s="492" t="e">
        <f t="shared" si="9"/>
        <v>#VALUE!</v>
      </c>
      <c r="AD37" s="310">
        <f t="shared" si="10"/>
      </c>
      <c r="AE37" s="303"/>
      <c r="AF37" s="135">
        <f t="shared" si="11"/>
        <v>0</v>
      </c>
      <c r="AG37" s="136" t="e">
        <f t="shared" si="21"/>
        <v>#VALUE!</v>
      </c>
      <c r="AH37" s="136">
        <f t="shared" si="17"/>
      </c>
      <c r="AI37" s="136">
        <f t="shared" si="13"/>
      </c>
      <c r="AJ37" s="136">
        <f t="shared" si="14"/>
      </c>
      <c r="AK37" s="136">
        <f t="shared" si="15"/>
      </c>
      <c r="AL37" s="136" t="e">
        <f t="shared" si="16"/>
        <v>#VALUE!</v>
      </c>
      <c r="AM37" s="137"/>
    </row>
    <row r="38" spans="1:39" s="104" customFormat="1" ht="13.5" customHeight="1">
      <c r="A38" s="138">
        <v>32</v>
      </c>
      <c r="B38" s="93" t="s">
        <v>28</v>
      </c>
      <c r="C38" s="207" t="s">
        <v>191</v>
      </c>
      <c r="D38" s="495" t="s">
        <v>192</v>
      </c>
      <c r="E38" s="499" t="s">
        <v>14</v>
      </c>
      <c r="F38" s="139"/>
      <c r="G38" s="140"/>
      <c r="H38" s="141" t="e">
        <f t="shared" si="0"/>
        <v>#VALUE!</v>
      </c>
      <c r="I38" s="468" t="e">
        <f t="shared" si="1"/>
        <v>#VALUE!</v>
      </c>
      <c r="J38" s="557"/>
      <c r="K38" s="522"/>
      <c r="L38" s="523"/>
      <c r="M38" s="524"/>
      <c r="N38" s="471"/>
      <c r="O38" s="261"/>
      <c r="P38" s="262"/>
      <c r="Q38" s="263"/>
      <c r="R38" s="218"/>
      <c r="S38" s="143"/>
      <c r="T38" s="130"/>
      <c r="U38" s="144"/>
      <c r="V38" s="285"/>
      <c r="W38" s="286"/>
      <c r="X38" s="287"/>
      <c r="Y38" s="288"/>
      <c r="Z38" s="145"/>
      <c r="AA38" s="146"/>
      <c r="AB38" s="147" t="e">
        <f t="shared" si="8"/>
        <v>#VALUE!</v>
      </c>
      <c r="AC38" s="492" t="e">
        <f t="shared" si="9"/>
        <v>#VALUE!</v>
      </c>
      <c r="AD38" s="310">
        <f t="shared" si="10"/>
      </c>
      <c r="AE38" s="303"/>
      <c r="AF38" s="135">
        <f t="shared" si="11"/>
        <v>0</v>
      </c>
      <c r="AG38" s="136" t="e">
        <f t="shared" si="21"/>
        <v>#VALUE!</v>
      </c>
      <c r="AH38" s="136">
        <f t="shared" si="17"/>
      </c>
      <c r="AI38" s="136">
        <f t="shared" si="13"/>
      </c>
      <c r="AJ38" s="136">
        <f t="shared" si="14"/>
      </c>
      <c r="AK38" s="136">
        <f t="shared" si="15"/>
      </c>
      <c r="AL38" s="136" t="e">
        <f t="shared" si="16"/>
        <v>#VALUE!</v>
      </c>
      <c r="AM38" s="137"/>
    </row>
    <row r="39" spans="1:39" s="104" customFormat="1" ht="13.5" customHeight="1">
      <c r="A39" s="138"/>
      <c r="B39" s="460"/>
      <c r="C39" s="461"/>
      <c r="D39" s="461"/>
      <c r="E39" s="499" t="s">
        <v>14</v>
      </c>
      <c r="F39" s="139"/>
      <c r="G39" s="140"/>
      <c r="H39" s="141"/>
      <c r="I39" s="468"/>
      <c r="J39" s="557"/>
      <c r="K39" s="522"/>
      <c r="L39" s="525"/>
      <c r="M39" s="526"/>
      <c r="N39" s="471"/>
      <c r="O39" s="261"/>
      <c r="P39" s="262"/>
      <c r="Q39" s="263"/>
      <c r="R39" s="218"/>
      <c r="S39" s="143"/>
      <c r="T39" s="130"/>
      <c r="U39" s="144"/>
      <c r="V39" s="285"/>
      <c r="W39" s="286"/>
      <c r="X39" s="287"/>
      <c r="Y39" s="288"/>
      <c r="Z39" s="145"/>
      <c r="AA39" s="146"/>
      <c r="AB39" s="147"/>
      <c r="AC39" s="148"/>
      <c r="AD39" s="310">
        <f t="shared" si="10"/>
      </c>
      <c r="AE39" s="303"/>
      <c r="AF39" s="135">
        <f t="shared" si="11"/>
        <v>0</v>
      </c>
      <c r="AG39" s="136">
        <f t="shared" si="21"/>
      </c>
      <c r="AH39" s="136">
        <f t="shared" si="17"/>
      </c>
      <c r="AI39" s="136">
        <f t="shared" si="13"/>
      </c>
      <c r="AJ39" s="136">
        <f t="shared" si="14"/>
      </c>
      <c r="AK39" s="136">
        <f t="shared" si="15"/>
      </c>
      <c r="AL39" s="136">
        <f t="shared" si="16"/>
      </c>
      <c r="AM39" s="137"/>
    </row>
    <row r="40" spans="1:39" s="104" customFormat="1" ht="13.5" customHeight="1">
      <c r="A40" s="138"/>
      <c r="B40" s="460"/>
      <c r="C40" s="462"/>
      <c r="D40" s="496"/>
      <c r="E40" s="499" t="s">
        <v>14</v>
      </c>
      <c r="F40" s="139"/>
      <c r="G40" s="140"/>
      <c r="H40" s="141"/>
      <c r="I40" s="468"/>
      <c r="J40" s="557"/>
      <c r="K40" s="522"/>
      <c r="L40" s="525"/>
      <c r="M40" s="526"/>
      <c r="N40" s="471"/>
      <c r="O40" s="261"/>
      <c r="P40" s="262"/>
      <c r="Q40" s="263"/>
      <c r="R40" s="218"/>
      <c r="S40" s="143"/>
      <c r="T40" s="130"/>
      <c r="U40" s="144"/>
      <c r="V40" s="285"/>
      <c r="W40" s="286"/>
      <c r="X40" s="287"/>
      <c r="Y40" s="288"/>
      <c r="Z40" s="145"/>
      <c r="AA40" s="146"/>
      <c r="AB40" s="147"/>
      <c r="AC40" s="148"/>
      <c r="AD40" s="310">
        <f t="shared" si="10"/>
      </c>
      <c r="AE40" s="303"/>
      <c r="AF40" s="135">
        <f t="shared" si="11"/>
        <v>0</v>
      </c>
      <c r="AG40" s="136">
        <f t="shared" si="21"/>
      </c>
      <c r="AH40" s="136">
        <f t="shared" si="17"/>
      </c>
      <c r="AI40" s="136">
        <f t="shared" si="13"/>
      </c>
      <c r="AJ40" s="136">
        <f t="shared" si="14"/>
      </c>
      <c r="AK40" s="136">
        <f t="shared" si="15"/>
      </c>
      <c r="AL40" s="136">
        <f t="shared" si="16"/>
      </c>
      <c r="AM40" s="137"/>
    </row>
    <row r="41" spans="1:39" s="104" customFormat="1" ht="13.5" customHeight="1">
      <c r="A41" s="138"/>
      <c r="B41" s="460"/>
      <c r="C41" s="461"/>
      <c r="D41" s="461"/>
      <c r="E41" s="499" t="s">
        <v>14</v>
      </c>
      <c r="F41" s="139"/>
      <c r="G41" s="140"/>
      <c r="H41" s="141"/>
      <c r="I41" s="468"/>
      <c r="J41" s="557"/>
      <c r="K41" s="522"/>
      <c r="L41" s="525"/>
      <c r="M41" s="526"/>
      <c r="N41" s="471"/>
      <c r="O41" s="261"/>
      <c r="P41" s="262"/>
      <c r="Q41" s="263"/>
      <c r="R41" s="218"/>
      <c r="S41" s="143"/>
      <c r="T41" s="130"/>
      <c r="U41" s="144"/>
      <c r="V41" s="285"/>
      <c r="W41" s="286"/>
      <c r="X41" s="287"/>
      <c r="Y41" s="288"/>
      <c r="Z41" s="145"/>
      <c r="AA41" s="146"/>
      <c r="AB41" s="147"/>
      <c r="AC41" s="148"/>
      <c r="AD41" s="310">
        <f t="shared" si="10"/>
      </c>
      <c r="AE41" s="314"/>
      <c r="AF41" s="135">
        <f t="shared" si="11"/>
        <v>0</v>
      </c>
      <c r="AG41" s="136">
        <f t="shared" si="21"/>
      </c>
      <c r="AH41" s="136">
        <f t="shared" si="17"/>
      </c>
      <c r="AI41" s="136">
        <f t="shared" si="13"/>
      </c>
      <c r="AJ41" s="136">
        <f t="shared" si="14"/>
      </c>
      <c r="AK41" s="136">
        <f t="shared" si="15"/>
      </c>
      <c r="AL41" s="136">
        <f t="shared" si="16"/>
      </c>
      <c r="AM41" s="137"/>
    </row>
    <row r="42" spans="1:39" s="104" customFormat="1" ht="13.5" customHeight="1">
      <c r="A42" s="138"/>
      <c r="B42" s="460"/>
      <c r="C42" s="462"/>
      <c r="D42" s="496"/>
      <c r="E42" s="499" t="s">
        <v>14</v>
      </c>
      <c r="F42" s="139"/>
      <c r="G42" s="140"/>
      <c r="H42" s="141"/>
      <c r="I42" s="468"/>
      <c r="J42" s="557"/>
      <c r="K42" s="522"/>
      <c r="L42" s="525"/>
      <c r="M42" s="526"/>
      <c r="N42" s="471"/>
      <c r="O42" s="261"/>
      <c r="P42" s="262"/>
      <c r="Q42" s="263"/>
      <c r="R42" s="218"/>
      <c r="S42" s="143"/>
      <c r="T42" s="130"/>
      <c r="U42" s="144"/>
      <c r="V42" s="285"/>
      <c r="W42" s="286"/>
      <c r="X42" s="287"/>
      <c r="Y42" s="288"/>
      <c r="Z42" s="145"/>
      <c r="AA42" s="146"/>
      <c r="AB42" s="147"/>
      <c r="AC42" s="148"/>
      <c r="AD42" s="310">
        <f t="shared" si="10"/>
      </c>
      <c r="AE42" s="303"/>
      <c r="AF42" s="135">
        <f t="shared" si="11"/>
        <v>0</v>
      </c>
      <c r="AG42" s="136">
        <f t="shared" si="21"/>
      </c>
      <c r="AH42" s="136">
        <f t="shared" si="17"/>
      </c>
      <c r="AI42" s="136">
        <f t="shared" si="13"/>
      </c>
      <c r="AJ42" s="136">
        <f t="shared" si="14"/>
      </c>
      <c r="AK42" s="136">
        <f t="shared" si="15"/>
      </c>
      <c r="AL42" s="136">
        <f t="shared" si="16"/>
      </c>
      <c r="AM42" s="137"/>
    </row>
    <row r="43" spans="1:39" s="104" customFormat="1" ht="13.5" customHeight="1">
      <c r="A43" s="138"/>
      <c r="B43" s="460"/>
      <c r="C43" s="461"/>
      <c r="D43" s="461"/>
      <c r="E43" s="499" t="s">
        <v>14</v>
      </c>
      <c r="F43" s="139"/>
      <c r="G43" s="140"/>
      <c r="H43" s="141"/>
      <c r="I43" s="468"/>
      <c r="J43" s="557"/>
      <c r="K43" s="522"/>
      <c r="L43" s="525"/>
      <c r="M43" s="526"/>
      <c r="N43" s="471"/>
      <c r="O43" s="261"/>
      <c r="P43" s="262"/>
      <c r="Q43" s="263"/>
      <c r="R43" s="218"/>
      <c r="S43" s="143"/>
      <c r="T43" s="130"/>
      <c r="U43" s="144"/>
      <c r="V43" s="285"/>
      <c r="W43" s="286"/>
      <c r="X43" s="287"/>
      <c r="Y43" s="288"/>
      <c r="Z43" s="145"/>
      <c r="AA43" s="146"/>
      <c r="AB43" s="147"/>
      <c r="AC43" s="148"/>
      <c r="AD43" s="310">
        <f t="shared" si="10"/>
      </c>
      <c r="AE43" s="303"/>
      <c r="AF43" s="135">
        <f t="shared" si="11"/>
        <v>0</v>
      </c>
      <c r="AG43" s="136">
        <f t="shared" si="21"/>
      </c>
      <c r="AH43" s="136">
        <f t="shared" si="17"/>
      </c>
      <c r="AI43" s="136">
        <f t="shared" si="13"/>
      </c>
      <c r="AJ43" s="136">
        <f t="shared" si="14"/>
      </c>
      <c r="AK43" s="136">
        <f t="shared" si="15"/>
      </c>
      <c r="AL43" s="136">
        <f t="shared" si="16"/>
      </c>
      <c r="AM43" s="137"/>
    </row>
    <row r="44" spans="1:39" s="104" customFormat="1" ht="13.5" customHeight="1">
      <c r="A44" s="138"/>
      <c r="B44" s="460"/>
      <c r="C44" s="462"/>
      <c r="D44" s="496"/>
      <c r="E44" s="499" t="s">
        <v>14</v>
      </c>
      <c r="F44" s="139"/>
      <c r="G44" s="140"/>
      <c r="H44" s="141"/>
      <c r="I44" s="468"/>
      <c r="J44" s="557"/>
      <c r="K44" s="522"/>
      <c r="L44" s="525"/>
      <c r="M44" s="526"/>
      <c r="N44" s="471"/>
      <c r="O44" s="261"/>
      <c r="P44" s="262"/>
      <c r="Q44" s="263"/>
      <c r="R44" s="218"/>
      <c r="S44" s="143"/>
      <c r="T44" s="130"/>
      <c r="U44" s="144"/>
      <c r="V44" s="285"/>
      <c r="W44" s="286"/>
      <c r="X44" s="287"/>
      <c r="Y44" s="288"/>
      <c r="Z44" s="145"/>
      <c r="AA44" s="146"/>
      <c r="AB44" s="147"/>
      <c r="AC44" s="148"/>
      <c r="AD44" s="310">
        <f t="shared" si="10"/>
      </c>
      <c r="AE44" s="303"/>
      <c r="AF44" s="135">
        <f t="shared" si="11"/>
        <v>0</v>
      </c>
      <c r="AG44" s="136">
        <f t="shared" si="21"/>
      </c>
      <c r="AH44" s="136">
        <f t="shared" si="17"/>
      </c>
      <c r="AI44" s="136">
        <f t="shared" si="13"/>
      </c>
      <c r="AJ44" s="136">
        <f t="shared" si="14"/>
      </c>
      <c r="AK44" s="136">
        <f t="shared" si="15"/>
      </c>
      <c r="AL44" s="136">
        <f t="shared" si="16"/>
      </c>
      <c r="AM44" s="137"/>
    </row>
    <row r="45" spans="1:39" s="104" customFormat="1" ht="13.5" customHeight="1">
      <c r="A45" s="138"/>
      <c r="B45" s="460"/>
      <c r="C45" s="461"/>
      <c r="D45" s="461"/>
      <c r="E45" s="499" t="s">
        <v>14</v>
      </c>
      <c r="F45" s="139"/>
      <c r="G45" s="140"/>
      <c r="H45" s="141"/>
      <c r="I45" s="468"/>
      <c r="J45" s="557"/>
      <c r="K45" s="522"/>
      <c r="L45" s="525"/>
      <c r="M45" s="526"/>
      <c r="N45" s="471"/>
      <c r="O45" s="261"/>
      <c r="P45" s="262"/>
      <c r="Q45" s="263"/>
      <c r="R45" s="218"/>
      <c r="S45" s="143"/>
      <c r="T45" s="130"/>
      <c r="U45" s="144"/>
      <c r="V45" s="285"/>
      <c r="W45" s="286"/>
      <c r="X45" s="287"/>
      <c r="Y45" s="288"/>
      <c r="Z45" s="145"/>
      <c r="AA45" s="146"/>
      <c r="AB45" s="147"/>
      <c r="AC45" s="148"/>
      <c r="AD45" s="310">
        <f t="shared" si="10"/>
      </c>
      <c r="AE45" s="303"/>
      <c r="AF45" s="135">
        <f t="shared" si="11"/>
        <v>0</v>
      </c>
      <c r="AG45" s="136">
        <f t="shared" si="21"/>
      </c>
      <c r="AH45" s="136">
        <f t="shared" si="17"/>
      </c>
      <c r="AI45" s="136">
        <f t="shared" si="13"/>
      </c>
      <c r="AJ45" s="136">
        <f t="shared" si="14"/>
      </c>
      <c r="AK45" s="136">
        <f t="shared" si="15"/>
      </c>
      <c r="AL45" s="136">
        <f t="shared" si="16"/>
      </c>
      <c r="AM45" s="137"/>
    </row>
    <row r="46" spans="1:39" s="104" customFormat="1" ht="13.5" customHeight="1">
      <c r="A46" s="138"/>
      <c r="B46" s="460"/>
      <c r="C46" s="462"/>
      <c r="D46" s="496"/>
      <c r="E46" s="499" t="s">
        <v>14</v>
      </c>
      <c r="F46" s="139"/>
      <c r="G46" s="140"/>
      <c r="H46" s="141"/>
      <c r="I46" s="468"/>
      <c r="J46" s="557"/>
      <c r="K46" s="522"/>
      <c r="L46" s="525"/>
      <c r="M46" s="526"/>
      <c r="N46" s="471"/>
      <c r="O46" s="261"/>
      <c r="P46" s="262"/>
      <c r="Q46" s="263"/>
      <c r="R46" s="218"/>
      <c r="S46" s="143"/>
      <c r="T46" s="130"/>
      <c r="U46" s="144"/>
      <c r="V46" s="285"/>
      <c r="W46" s="286"/>
      <c r="X46" s="287"/>
      <c r="Y46" s="288"/>
      <c r="Z46" s="145"/>
      <c r="AA46" s="146"/>
      <c r="AB46" s="147"/>
      <c r="AC46" s="148"/>
      <c r="AD46" s="310">
        <f t="shared" si="10"/>
      </c>
      <c r="AE46" s="303"/>
      <c r="AF46" s="135">
        <f t="shared" si="11"/>
        <v>0</v>
      </c>
      <c r="AG46" s="136">
        <f t="shared" si="21"/>
      </c>
      <c r="AH46" s="136">
        <f t="shared" si="17"/>
      </c>
      <c r="AI46" s="136">
        <f t="shared" si="13"/>
      </c>
      <c r="AJ46" s="136">
        <f t="shared" si="14"/>
      </c>
      <c r="AK46" s="136">
        <f t="shared" si="15"/>
      </c>
      <c r="AL46" s="136">
        <f t="shared" si="16"/>
      </c>
      <c r="AM46" s="137"/>
    </row>
    <row r="47" spans="1:39" s="104" customFormat="1" ht="13.5" customHeight="1">
      <c r="A47" s="138"/>
      <c r="B47" s="460"/>
      <c r="C47" s="461"/>
      <c r="D47" s="461"/>
      <c r="E47" s="499" t="s">
        <v>14</v>
      </c>
      <c r="F47" s="139"/>
      <c r="G47" s="140"/>
      <c r="H47" s="141"/>
      <c r="I47" s="468"/>
      <c r="J47" s="557"/>
      <c r="K47" s="522"/>
      <c r="L47" s="525"/>
      <c r="M47" s="526"/>
      <c r="N47" s="471"/>
      <c r="O47" s="261"/>
      <c r="P47" s="262"/>
      <c r="Q47" s="263"/>
      <c r="R47" s="218"/>
      <c r="S47" s="143"/>
      <c r="T47" s="130"/>
      <c r="U47" s="144"/>
      <c r="V47" s="285"/>
      <c r="W47" s="286"/>
      <c r="X47" s="287"/>
      <c r="Y47" s="288"/>
      <c r="Z47" s="145"/>
      <c r="AA47" s="146"/>
      <c r="AB47" s="147"/>
      <c r="AC47" s="148"/>
      <c r="AD47" s="310">
        <f t="shared" si="10"/>
      </c>
      <c r="AE47" s="303"/>
      <c r="AF47" s="135">
        <f t="shared" si="11"/>
        <v>0</v>
      </c>
      <c r="AG47" s="136">
        <f t="shared" si="21"/>
      </c>
      <c r="AH47" s="136">
        <f t="shared" si="17"/>
      </c>
      <c r="AI47" s="136">
        <f t="shared" si="13"/>
      </c>
      <c r="AJ47" s="136">
        <f t="shared" si="14"/>
      </c>
      <c r="AK47" s="136">
        <f t="shared" si="15"/>
      </c>
      <c r="AL47" s="136">
        <f t="shared" si="16"/>
      </c>
      <c r="AM47" s="137"/>
    </row>
    <row r="48" spans="1:39" s="104" customFormat="1" ht="13.5" customHeight="1">
      <c r="A48" s="138"/>
      <c r="B48" s="460"/>
      <c r="C48" s="462"/>
      <c r="D48" s="496"/>
      <c r="E48" s="499" t="s">
        <v>14</v>
      </c>
      <c r="F48" s="139"/>
      <c r="G48" s="140"/>
      <c r="H48" s="141"/>
      <c r="I48" s="468"/>
      <c r="J48" s="557"/>
      <c r="K48" s="522"/>
      <c r="L48" s="525"/>
      <c r="M48" s="526"/>
      <c r="N48" s="471"/>
      <c r="O48" s="261"/>
      <c r="P48" s="262"/>
      <c r="Q48" s="263"/>
      <c r="R48" s="218"/>
      <c r="S48" s="143"/>
      <c r="T48" s="130"/>
      <c r="U48" s="144"/>
      <c r="V48" s="285"/>
      <c r="W48" s="286"/>
      <c r="X48" s="287"/>
      <c r="Y48" s="288"/>
      <c r="Z48" s="145"/>
      <c r="AA48" s="146"/>
      <c r="AB48" s="147"/>
      <c r="AC48" s="148"/>
      <c r="AD48" s="310">
        <f t="shared" si="10"/>
      </c>
      <c r="AE48" s="303"/>
      <c r="AF48" s="135">
        <f t="shared" si="11"/>
        <v>0</v>
      </c>
      <c r="AG48" s="136">
        <f t="shared" si="21"/>
      </c>
      <c r="AH48" s="136">
        <f t="shared" si="17"/>
      </c>
      <c r="AI48" s="136">
        <f t="shared" si="13"/>
      </c>
      <c r="AJ48" s="136">
        <f t="shared" si="14"/>
      </c>
      <c r="AK48" s="136">
        <f t="shared" si="15"/>
      </c>
      <c r="AL48" s="136">
        <f t="shared" si="16"/>
      </c>
      <c r="AM48" s="137"/>
    </row>
    <row r="49" spans="1:39" s="104" customFormat="1" ht="13.5" customHeight="1" thickBot="1">
      <c r="A49" s="149"/>
      <c r="B49" s="150"/>
      <c r="C49" s="208"/>
      <c r="D49" s="497"/>
      <c r="E49" s="500" t="s">
        <v>14</v>
      </c>
      <c r="F49" s="151"/>
      <c r="G49" s="152"/>
      <c r="H49" s="153"/>
      <c r="I49" s="469"/>
      <c r="J49" s="558"/>
      <c r="K49" s="527"/>
      <c r="L49" s="528"/>
      <c r="M49" s="529"/>
      <c r="N49" s="472"/>
      <c r="O49" s="264"/>
      <c r="P49" s="265"/>
      <c r="Q49" s="266"/>
      <c r="R49" s="339"/>
      <c r="S49" s="155"/>
      <c r="T49" s="156"/>
      <c r="U49" s="157"/>
      <c r="V49" s="289"/>
      <c r="W49" s="290"/>
      <c r="X49" s="291"/>
      <c r="Y49" s="292"/>
      <c r="Z49" s="158"/>
      <c r="AA49" s="159"/>
      <c r="AB49" s="160"/>
      <c r="AC49" s="161"/>
      <c r="AD49" s="315">
        <f t="shared" si="10"/>
      </c>
      <c r="AE49" s="311"/>
      <c r="AF49" s="135">
        <f t="shared" si="11"/>
        <v>0</v>
      </c>
      <c r="AG49" s="136">
        <f t="shared" si="21"/>
      </c>
      <c r="AH49" s="136">
        <f t="shared" si="17"/>
      </c>
      <c r="AI49" s="136">
        <f t="shared" si="13"/>
      </c>
      <c r="AJ49" s="136">
        <f t="shared" si="14"/>
      </c>
      <c r="AK49" s="136">
        <f t="shared" si="15"/>
      </c>
      <c r="AL49" s="136">
        <f t="shared" si="16"/>
      </c>
      <c r="AM49" s="137"/>
    </row>
    <row r="50" spans="1:39" s="104" customFormat="1" ht="13.5" customHeight="1">
      <c r="A50" s="162"/>
      <c r="B50" s="162"/>
      <c r="C50" s="163"/>
      <c r="D50" s="163"/>
      <c r="E50" s="162"/>
      <c r="F50" s="162"/>
      <c r="G50" s="164"/>
      <c r="H50" s="165"/>
      <c r="I50" s="166"/>
      <c r="J50" s="166"/>
      <c r="K50" s="166"/>
      <c r="L50" s="166"/>
      <c r="M50" s="166"/>
      <c r="N50" s="162"/>
      <c r="O50" s="164"/>
      <c r="P50" s="166"/>
      <c r="Q50" s="166"/>
      <c r="R50" s="165"/>
      <c r="S50" s="164"/>
      <c r="T50" s="165"/>
      <c r="U50" s="166"/>
      <c r="V50" s="167"/>
      <c r="W50" s="168"/>
      <c r="X50" s="169"/>
      <c r="Y50" s="170"/>
      <c r="Z50" s="171"/>
      <c r="AA50" s="172"/>
      <c r="AB50" s="171"/>
      <c r="AC50" s="173"/>
      <c r="AD50" s="173"/>
      <c r="AE50" s="174"/>
      <c r="AF50" s="175"/>
      <c r="AG50" s="163"/>
      <c r="AH50" s="163"/>
      <c r="AI50" s="137"/>
      <c r="AJ50" s="137"/>
      <c r="AK50" s="137"/>
      <c r="AL50" s="137"/>
      <c r="AM50" s="137"/>
    </row>
    <row r="51" spans="1:39" s="104" customFormat="1" ht="22.5" customHeight="1">
      <c r="A51" s="176"/>
      <c r="B51" s="162"/>
      <c r="C51" s="163"/>
      <c r="D51" s="163"/>
      <c r="E51" s="162"/>
      <c r="F51" s="162"/>
      <c r="G51" s="164"/>
      <c r="H51" s="165"/>
      <c r="I51" s="166"/>
      <c r="J51" s="166"/>
      <c r="K51" s="166"/>
      <c r="L51" s="166"/>
      <c r="M51" s="166"/>
      <c r="N51" s="162"/>
      <c r="O51" s="164"/>
      <c r="P51" s="166"/>
      <c r="Q51" s="166"/>
      <c r="R51" s="165"/>
      <c r="S51" s="164"/>
      <c r="T51" s="165"/>
      <c r="U51" s="166"/>
      <c r="V51" s="167"/>
      <c r="W51" s="168"/>
      <c r="X51" s="169"/>
      <c r="Y51" s="170"/>
      <c r="Z51" s="171"/>
      <c r="AA51" s="172"/>
      <c r="AB51" s="171"/>
      <c r="AC51" s="173"/>
      <c r="AD51" s="173"/>
      <c r="AE51" s="174"/>
      <c r="AF51" s="175"/>
      <c r="AG51" s="163"/>
      <c r="AH51" s="163"/>
      <c r="AI51" s="137"/>
      <c r="AJ51" s="137"/>
      <c r="AK51" s="137"/>
      <c r="AL51" s="137"/>
      <c r="AM51" s="137"/>
    </row>
    <row r="52" spans="1:39" s="104" customFormat="1" ht="14.25" customHeight="1">
      <c r="A52" s="177"/>
      <c r="B52" s="162"/>
      <c r="C52" s="163"/>
      <c r="D52" s="163"/>
      <c r="E52" s="163"/>
      <c r="F52" s="162"/>
      <c r="G52" s="163"/>
      <c r="H52" s="163"/>
      <c r="I52" s="163"/>
      <c r="J52" s="163"/>
      <c r="K52" s="163"/>
      <c r="L52" s="163"/>
      <c r="M52" s="163"/>
      <c r="N52" s="162"/>
      <c r="O52" s="178"/>
      <c r="P52" s="562"/>
      <c r="Q52" s="163"/>
      <c r="R52" s="165"/>
      <c r="S52" s="164"/>
      <c r="T52" s="165"/>
      <c r="U52" s="166"/>
      <c r="V52" s="167"/>
      <c r="W52" s="168"/>
      <c r="X52" s="169"/>
      <c r="Y52" s="170"/>
      <c r="Z52" s="162"/>
      <c r="AA52" s="164"/>
      <c r="AB52" s="162"/>
      <c r="AC52" s="162"/>
      <c r="AD52" s="162"/>
      <c r="AE52" s="165"/>
      <c r="AF52" s="175"/>
      <c r="AG52" s="163"/>
      <c r="AH52" s="163"/>
      <c r="AI52" s="137"/>
      <c r="AJ52" s="137"/>
      <c r="AK52" s="137"/>
      <c r="AL52" s="137"/>
      <c r="AM52" s="137"/>
    </row>
    <row r="53" spans="1:39" s="104" customFormat="1" ht="13.5" customHeight="1">
      <c r="A53" s="177"/>
      <c r="B53" s="162"/>
      <c r="C53" s="163"/>
      <c r="D53" s="163"/>
      <c r="E53" s="163"/>
      <c r="F53" s="162"/>
      <c r="G53" s="163"/>
      <c r="H53" s="163"/>
      <c r="I53" s="163"/>
      <c r="J53" s="163"/>
      <c r="K53" s="163"/>
      <c r="L53" s="163"/>
      <c r="M53" s="163"/>
      <c r="N53" s="162"/>
      <c r="O53" s="178"/>
      <c r="P53" s="562"/>
      <c r="Q53" s="163"/>
      <c r="R53" s="165"/>
      <c r="S53" s="164"/>
      <c r="T53" s="165"/>
      <c r="U53" s="166"/>
      <c r="V53" s="167"/>
      <c r="W53" s="168"/>
      <c r="X53" s="169"/>
      <c r="Y53" s="170"/>
      <c r="Z53" s="162"/>
      <c r="AA53" s="164"/>
      <c r="AB53" s="162"/>
      <c r="AC53" s="162"/>
      <c r="AD53" s="162"/>
      <c r="AE53" s="165"/>
      <c r="AF53" s="175"/>
      <c r="AG53" s="163"/>
      <c r="AH53" s="163"/>
      <c r="AI53" s="137"/>
      <c r="AJ53" s="137"/>
      <c r="AK53" s="137"/>
      <c r="AL53" s="137"/>
      <c r="AM53" s="137"/>
    </row>
    <row r="54" spans="1:39" s="104" customFormat="1" ht="13.5" customHeight="1">
      <c r="A54" s="162"/>
      <c r="B54" s="162"/>
      <c r="C54" s="163"/>
      <c r="D54" s="163"/>
      <c r="E54" s="163"/>
      <c r="F54" s="162"/>
      <c r="G54" s="163"/>
      <c r="H54" s="163"/>
      <c r="I54" s="163"/>
      <c r="J54" s="163"/>
      <c r="K54" s="163"/>
      <c r="L54" s="163"/>
      <c r="M54" s="163"/>
      <c r="N54" s="162"/>
      <c r="O54" s="178"/>
      <c r="P54" s="562"/>
      <c r="Q54" s="163"/>
      <c r="R54" s="165"/>
      <c r="S54" s="164"/>
      <c r="T54" s="165"/>
      <c r="U54" s="166"/>
      <c r="V54" s="167"/>
      <c r="W54" s="168"/>
      <c r="X54" s="169"/>
      <c r="Y54" s="170"/>
      <c r="Z54" s="162"/>
      <c r="AA54" s="164"/>
      <c r="AB54" s="162"/>
      <c r="AC54" s="162"/>
      <c r="AD54" s="162"/>
      <c r="AE54" s="165"/>
      <c r="AF54" s="175"/>
      <c r="AG54" s="163"/>
      <c r="AH54" s="163"/>
      <c r="AI54" s="137"/>
      <c r="AJ54" s="137"/>
      <c r="AK54" s="137"/>
      <c r="AL54" s="137"/>
      <c r="AM54" s="137"/>
    </row>
    <row r="55" spans="1:39" s="104" customFormat="1" ht="13.5" customHeight="1">
      <c r="A55" s="162"/>
      <c r="B55" s="162"/>
      <c r="C55" s="163"/>
      <c r="D55" s="163"/>
      <c r="E55" s="163"/>
      <c r="F55" s="162"/>
      <c r="G55" s="163"/>
      <c r="H55" s="163"/>
      <c r="I55" s="163"/>
      <c r="J55" s="163"/>
      <c r="K55" s="163"/>
      <c r="L55" s="163"/>
      <c r="M55" s="163"/>
      <c r="N55" s="162"/>
      <c r="O55" s="178"/>
      <c r="P55" s="562"/>
      <c r="Q55" s="163"/>
      <c r="R55" s="165"/>
      <c r="S55" s="164"/>
      <c r="T55" s="165"/>
      <c r="U55" s="166"/>
      <c r="V55" s="167"/>
      <c r="W55" s="168"/>
      <c r="X55" s="169"/>
      <c r="Y55" s="170"/>
      <c r="Z55" s="162"/>
      <c r="AA55" s="164"/>
      <c r="AB55" s="162"/>
      <c r="AC55" s="162"/>
      <c r="AD55" s="162"/>
      <c r="AE55" s="165"/>
      <c r="AF55" s="175"/>
      <c r="AG55" s="163"/>
      <c r="AH55" s="163"/>
      <c r="AI55" s="137"/>
      <c r="AJ55" s="137"/>
      <c r="AK55" s="137"/>
      <c r="AL55" s="137"/>
      <c r="AM55" s="137"/>
    </row>
    <row r="56" spans="1:39" s="104" customFormat="1" ht="13.5" customHeight="1">
      <c r="A56" s="162"/>
      <c r="B56" s="162"/>
      <c r="C56" s="163"/>
      <c r="D56" s="163"/>
      <c r="E56" s="163"/>
      <c r="F56" s="162"/>
      <c r="G56" s="163"/>
      <c r="H56" s="171" t="e">
        <f>DMIN(A4:AC49,"cr-sec",$E4:$E49)</f>
        <v>#VALUE!</v>
      </c>
      <c r="I56" s="171"/>
      <c r="J56" s="171"/>
      <c r="K56" s="171"/>
      <c r="L56" s="171">
        <f>DMIN(A4:AC49,"schw-sec",E4:E38)</f>
        <v>62.5</v>
      </c>
      <c r="M56" s="163"/>
      <c r="N56" s="162"/>
      <c r="O56" s="178"/>
      <c r="P56" s="562">
        <f>DMIN(A4:AC49,"alp-sec",E4:E49)</f>
        <v>48.1</v>
      </c>
      <c r="Q56" s="163"/>
      <c r="R56" s="165"/>
      <c r="S56" s="164"/>
      <c r="T56" s="165">
        <f>DMIN(A4:AC49,"ll-sec",E4:E49)</f>
        <v>588.2</v>
      </c>
      <c r="U56" s="166"/>
      <c r="V56" s="167"/>
      <c r="W56" s="168"/>
      <c r="X56" s="169">
        <f>DMIN(A4:AC49,"tour-sec",E4:E49)</f>
        <v>541</v>
      </c>
      <c r="Y56" s="170"/>
      <c r="Z56" s="162"/>
      <c r="AA56" s="164"/>
      <c r="AB56" s="162" t="e">
        <f>DMIN(A4:AC49,"rad-sec",E4:E49)</f>
        <v>#VALUE!</v>
      </c>
      <c r="AC56" s="162"/>
      <c r="AD56" s="162"/>
      <c r="AE56" s="165"/>
      <c r="AF56" s="175"/>
      <c r="AG56" s="163"/>
      <c r="AH56" s="163"/>
      <c r="AI56" s="137"/>
      <c r="AJ56" s="137"/>
      <c r="AK56" s="137"/>
      <c r="AL56" s="137"/>
      <c r="AM56" s="137"/>
    </row>
    <row r="57" spans="1:34" ht="12.75">
      <c r="A57" s="23"/>
      <c r="B57" s="23"/>
      <c r="C57" s="25"/>
      <c r="D57" s="25"/>
      <c r="E57" s="25"/>
      <c r="F57" s="23"/>
      <c r="G57" s="25"/>
      <c r="H57" s="25"/>
      <c r="I57" s="25"/>
      <c r="J57" s="25"/>
      <c r="K57" s="25"/>
      <c r="L57" s="25"/>
      <c r="M57" s="25"/>
      <c r="N57" s="23"/>
      <c r="O57" s="24"/>
      <c r="P57" s="563"/>
      <c r="Q57" s="25"/>
      <c r="R57" s="26"/>
      <c r="S57" s="27"/>
      <c r="T57" s="26"/>
      <c r="U57" s="28"/>
      <c r="V57" s="76"/>
      <c r="W57" s="77"/>
      <c r="X57" s="78"/>
      <c r="Y57" s="79"/>
      <c r="Z57" s="23"/>
      <c r="AA57" s="27"/>
      <c r="AB57" s="23"/>
      <c r="AC57" s="23"/>
      <c r="AD57" s="23"/>
      <c r="AE57" s="26"/>
      <c r="AF57" s="51"/>
      <c r="AG57" s="25"/>
      <c r="AH57" s="25"/>
    </row>
    <row r="58" spans="1:34" ht="12.75">
      <c r="A58" s="23"/>
      <c r="B58" s="23"/>
      <c r="C58" s="25"/>
      <c r="D58" s="25"/>
      <c r="E58" s="25"/>
      <c r="F58" s="23"/>
      <c r="G58" s="25"/>
      <c r="H58" s="25"/>
      <c r="I58" s="25"/>
      <c r="J58" s="25"/>
      <c r="K58" s="25"/>
      <c r="L58" s="25"/>
      <c r="M58" s="25"/>
      <c r="N58" s="23"/>
      <c r="O58" s="24"/>
      <c r="P58" s="563"/>
      <c r="Q58" s="25"/>
      <c r="R58" s="26"/>
      <c r="S58" s="27"/>
      <c r="T58" s="26"/>
      <c r="U58" s="28"/>
      <c r="V58" s="76"/>
      <c r="W58" s="77"/>
      <c r="X58" s="78"/>
      <c r="Y58" s="79"/>
      <c r="Z58" s="23"/>
      <c r="AA58" s="27"/>
      <c r="AB58" s="23"/>
      <c r="AC58" s="23"/>
      <c r="AD58" s="23"/>
      <c r="AE58" s="26"/>
      <c r="AF58" s="51"/>
      <c r="AG58" s="25"/>
      <c r="AH58" s="25"/>
    </row>
    <row r="59" spans="1:34" ht="12.75">
      <c r="A59" s="23"/>
      <c r="B59" s="23"/>
      <c r="C59" s="25"/>
      <c r="D59" s="25"/>
      <c r="E59" s="25"/>
      <c r="F59" s="23"/>
      <c r="G59" s="25"/>
      <c r="H59" s="25"/>
      <c r="I59" s="25"/>
      <c r="J59" s="25"/>
      <c r="K59" s="25"/>
      <c r="L59" s="25"/>
      <c r="M59" s="25"/>
      <c r="N59" s="23"/>
      <c r="O59" s="24"/>
      <c r="P59" s="563"/>
      <c r="Q59" s="25"/>
      <c r="R59" s="26"/>
      <c r="S59" s="27"/>
      <c r="T59" s="26"/>
      <c r="U59" s="28"/>
      <c r="V59" s="76"/>
      <c r="W59" s="77"/>
      <c r="X59" s="78"/>
      <c r="Y59" s="79"/>
      <c r="Z59" s="23"/>
      <c r="AA59" s="27"/>
      <c r="AB59" s="23"/>
      <c r="AC59" s="23"/>
      <c r="AD59" s="23"/>
      <c r="AE59" s="26"/>
      <c r="AF59" s="51"/>
      <c r="AG59" s="25"/>
      <c r="AH59" s="25"/>
    </row>
    <row r="60" spans="1:34" ht="12.75">
      <c r="A60" s="23"/>
      <c r="B60" s="23"/>
      <c r="C60" s="25"/>
      <c r="D60" s="25"/>
      <c r="E60" s="25"/>
      <c r="F60" s="23"/>
      <c r="G60" s="25"/>
      <c r="H60" s="25"/>
      <c r="I60" s="25"/>
      <c r="J60" s="25"/>
      <c r="K60" s="25"/>
      <c r="L60" s="25"/>
      <c r="M60" s="25"/>
      <c r="N60" s="23"/>
      <c r="O60" s="24"/>
      <c r="P60" s="563"/>
      <c r="Q60" s="25"/>
      <c r="R60" s="26"/>
      <c r="S60" s="27"/>
      <c r="T60" s="26"/>
      <c r="U60" s="28"/>
      <c r="V60" s="76"/>
      <c r="W60" s="77"/>
      <c r="X60" s="78"/>
      <c r="Y60" s="79"/>
      <c r="Z60" s="23"/>
      <c r="AA60" s="27"/>
      <c r="AB60" s="23"/>
      <c r="AC60" s="23"/>
      <c r="AD60" s="23"/>
      <c r="AE60" s="26"/>
      <c r="AF60" s="51"/>
      <c r="AG60" s="25"/>
      <c r="AH60" s="25"/>
    </row>
    <row r="61" spans="1:34" ht="12.75">
      <c r="A61" s="23"/>
      <c r="B61" s="23"/>
      <c r="C61" s="25"/>
      <c r="D61" s="25"/>
      <c r="E61" s="25"/>
      <c r="F61" s="23"/>
      <c r="G61" s="25"/>
      <c r="H61" s="25"/>
      <c r="I61" s="25"/>
      <c r="J61" s="25"/>
      <c r="K61" s="25"/>
      <c r="L61" s="25"/>
      <c r="M61" s="25"/>
      <c r="N61" s="23"/>
      <c r="O61" s="24"/>
      <c r="P61" s="563"/>
      <c r="Q61" s="25"/>
      <c r="R61" s="26"/>
      <c r="S61" s="27"/>
      <c r="T61" s="26"/>
      <c r="U61" s="28"/>
      <c r="V61" s="76"/>
      <c r="W61" s="77"/>
      <c r="X61" s="78"/>
      <c r="Y61" s="79"/>
      <c r="Z61" s="23"/>
      <c r="AA61" s="27"/>
      <c r="AB61" s="23"/>
      <c r="AC61" s="23"/>
      <c r="AD61" s="23"/>
      <c r="AE61" s="26"/>
      <c r="AF61" s="51"/>
      <c r="AG61" s="25"/>
      <c r="AH61" s="25"/>
    </row>
    <row r="62" spans="1:34" ht="12.75">
      <c r="A62" s="23"/>
      <c r="B62" s="23"/>
      <c r="C62" s="25"/>
      <c r="D62" s="25"/>
      <c r="E62" s="25"/>
      <c r="F62" s="23"/>
      <c r="G62" s="25"/>
      <c r="H62" s="25"/>
      <c r="I62" s="25"/>
      <c r="J62" s="25"/>
      <c r="K62" s="25"/>
      <c r="L62" s="25"/>
      <c r="M62" s="25"/>
      <c r="N62" s="23"/>
      <c r="O62" s="24"/>
      <c r="P62" s="563"/>
      <c r="Q62" s="25"/>
      <c r="R62" s="26"/>
      <c r="S62" s="27"/>
      <c r="T62" s="26"/>
      <c r="U62" s="28"/>
      <c r="V62" s="26"/>
      <c r="W62" s="27"/>
      <c r="X62" s="23"/>
      <c r="Y62" s="28"/>
      <c r="Z62" s="23"/>
      <c r="AA62" s="27"/>
      <c r="AB62" s="23"/>
      <c r="AC62" s="23"/>
      <c r="AD62" s="23"/>
      <c r="AE62" s="26"/>
      <c r="AF62" s="51"/>
      <c r="AG62" s="25"/>
      <c r="AH62" s="25"/>
    </row>
    <row r="63" spans="1:34" ht="12.75">
      <c r="A63" s="23"/>
      <c r="B63" s="23"/>
      <c r="C63" s="25"/>
      <c r="D63" s="25"/>
      <c r="E63" s="25"/>
      <c r="F63" s="23"/>
      <c r="G63" s="25"/>
      <c r="H63" s="25"/>
      <c r="I63" s="25"/>
      <c r="J63" s="25"/>
      <c r="K63" s="25"/>
      <c r="L63" s="25"/>
      <c r="M63" s="25"/>
      <c r="N63" s="23"/>
      <c r="O63" s="24"/>
      <c r="P63" s="563"/>
      <c r="Q63" s="25"/>
      <c r="R63" s="26"/>
      <c r="S63" s="27"/>
      <c r="T63" s="26"/>
      <c r="U63" s="28"/>
      <c r="V63" s="26"/>
      <c r="W63" s="27"/>
      <c r="X63" s="23"/>
      <c r="Y63" s="28"/>
      <c r="Z63" s="23"/>
      <c r="AA63" s="27"/>
      <c r="AB63" s="23"/>
      <c r="AC63" s="23"/>
      <c r="AD63" s="23"/>
      <c r="AE63" s="26"/>
      <c r="AF63" s="51"/>
      <c r="AG63" s="25"/>
      <c r="AH63" s="25"/>
    </row>
    <row r="64" spans="1:34" ht="12.75">
      <c r="A64" s="23"/>
      <c r="B64" s="23"/>
      <c r="C64" s="25"/>
      <c r="D64" s="25"/>
      <c r="E64" s="25"/>
      <c r="F64" s="23"/>
      <c r="G64" s="25"/>
      <c r="H64" s="25"/>
      <c r="I64" s="25"/>
      <c r="J64" s="25"/>
      <c r="K64" s="25"/>
      <c r="L64" s="25"/>
      <c r="M64" s="25"/>
      <c r="N64" s="23"/>
      <c r="O64" s="24"/>
      <c r="P64" s="563"/>
      <c r="Q64" s="25"/>
      <c r="R64" s="26"/>
      <c r="S64" s="27"/>
      <c r="T64" s="26"/>
      <c r="U64" s="28"/>
      <c r="V64" s="26"/>
      <c r="W64" s="27"/>
      <c r="X64" s="23"/>
      <c r="Y64" s="28"/>
      <c r="Z64" s="23"/>
      <c r="AA64" s="27"/>
      <c r="AB64" s="23"/>
      <c r="AC64" s="23"/>
      <c r="AD64" s="23"/>
      <c r="AE64" s="26"/>
      <c r="AF64" s="51"/>
      <c r="AG64" s="25"/>
      <c r="AH64" s="25"/>
    </row>
    <row r="65" spans="1:34" ht="12.75">
      <c r="A65" s="23"/>
      <c r="B65" s="23"/>
      <c r="C65" s="25"/>
      <c r="D65" s="25"/>
      <c r="E65" s="25"/>
      <c r="F65" s="23"/>
      <c r="G65" s="25"/>
      <c r="H65" s="25"/>
      <c r="I65" s="25"/>
      <c r="J65" s="25"/>
      <c r="K65" s="25"/>
      <c r="L65" s="25"/>
      <c r="M65" s="25"/>
      <c r="N65" s="23"/>
      <c r="O65" s="24"/>
      <c r="P65" s="563"/>
      <c r="Q65" s="25"/>
      <c r="R65" s="26"/>
      <c r="S65" s="27"/>
      <c r="T65" s="26"/>
      <c r="U65" s="28"/>
      <c r="V65" s="26"/>
      <c r="W65" s="27"/>
      <c r="X65" s="23"/>
      <c r="Y65" s="28"/>
      <c r="Z65" s="23"/>
      <c r="AA65" s="27"/>
      <c r="AB65" s="23"/>
      <c r="AC65" s="23"/>
      <c r="AD65" s="23"/>
      <c r="AE65" s="26"/>
      <c r="AF65" s="51"/>
      <c r="AG65" s="25"/>
      <c r="AH65" s="25"/>
    </row>
    <row r="66" spans="1:34" ht="12.75">
      <c r="A66" s="23"/>
      <c r="B66" s="23"/>
      <c r="C66" s="25"/>
      <c r="D66" s="25"/>
      <c r="E66" s="25"/>
      <c r="F66" s="23"/>
      <c r="G66" s="25"/>
      <c r="H66" s="25"/>
      <c r="I66" s="25"/>
      <c r="J66" s="25"/>
      <c r="K66" s="25"/>
      <c r="L66" s="25"/>
      <c r="M66" s="25"/>
      <c r="N66" s="23"/>
      <c r="O66" s="24"/>
      <c r="P66" s="563"/>
      <c r="Q66" s="25"/>
      <c r="R66" s="26"/>
      <c r="S66" s="27"/>
      <c r="T66" s="26"/>
      <c r="U66" s="28"/>
      <c r="V66" s="26"/>
      <c r="W66" s="27"/>
      <c r="X66" s="23"/>
      <c r="Y66" s="28"/>
      <c r="Z66" s="23"/>
      <c r="AA66" s="27"/>
      <c r="AB66" s="23"/>
      <c r="AC66" s="23"/>
      <c r="AD66" s="23"/>
      <c r="AE66" s="26"/>
      <c r="AF66" s="51"/>
      <c r="AG66" s="25"/>
      <c r="AH66" s="25"/>
    </row>
    <row r="67" spans="1:34" ht="12.75">
      <c r="A67" s="23"/>
      <c r="B67" s="23"/>
      <c r="C67" s="25"/>
      <c r="D67" s="25"/>
      <c r="E67" s="25"/>
      <c r="F67" s="23"/>
      <c r="G67" s="25"/>
      <c r="H67" s="25"/>
      <c r="I67" s="25"/>
      <c r="J67" s="25"/>
      <c r="K67" s="25"/>
      <c r="L67" s="25"/>
      <c r="M67" s="25"/>
      <c r="N67" s="23"/>
      <c r="O67" s="24"/>
      <c r="P67" s="563"/>
      <c r="Q67" s="25"/>
      <c r="R67" s="26"/>
      <c r="S67" s="27"/>
      <c r="T67" s="26"/>
      <c r="U67" s="28"/>
      <c r="V67" s="26"/>
      <c r="W67" s="27"/>
      <c r="X67" s="23"/>
      <c r="Y67" s="28"/>
      <c r="Z67" s="23"/>
      <c r="AA67" s="27"/>
      <c r="AB67" s="23"/>
      <c r="AC67" s="23"/>
      <c r="AD67" s="23"/>
      <c r="AE67" s="26"/>
      <c r="AF67" s="51"/>
      <c r="AG67" s="25"/>
      <c r="AH67" s="25"/>
    </row>
    <row r="68" spans="1:34" ht="12.75">
      <c r="A68" s="23"/>
      <c r="B68" s="23"/>
      <c r="C68" s="25"/>
      <c r="D68" s="25"/>
      <c r="E68" s="25"/>
      <c r="F68" s="23"/>
      <c r="G68" s="25"/>
      <c r="H68" s="25"/>
      <c r="I68" s="25"/>
      <c r="J68" s="25"/>
      <c r="K68" s="25"/>
      <c r="L68" s="25"/>
      <c r="M68" s="25"/>
      <c r="N68" s="23"/>
      <c r="O68" s="24"/>
      <c r="P68" s="563"/>
      <c r="Q68" s="25"/>
      <c r="R68" s="26"/>
      <c r="S68" s="27"/>
      <c r="T68" s="26"/>
      <c r="U68" s="28"/>
      <c r="V68" s="26"/>
      <c r="W68" s="27"/>
      <c r="X68" s="23"/>
      <c r="Y68" s="28"/>
      <c r="Z68" s="23"/>
      <c r="AA68" s="27"/>
      <c r="AB68" s="23"/>
      <c r="AC68" s="23"/>
      <c r="AD68" s="23"/>
      <c r="AE68" s="26"/>
      <c r="AF68" s="51"/>
      <c r="AG68" s="25"/>
      <c r="AH68" s="25"/>
    </row>
    <row r="69" spans="1:34" ht="12.75">
      <c r="A69" s="23"/>
      <c r="B69" s="23"/>
      <c r="C69" s="25"/>
      <c r="D69" s="25"/>
      <c r="E69" s="25"/>
      <c r="F69" s="23"/>
      <c r="G69" s="25"/>
      <c r="H69" s="25"/>
      <c r="I69" s="25"/>
      <c r="J69" s="25"/>
      <c r="K69" s="25"/>
      <c r="L69" s="25"/>
      <c r="M69" s="25"/>
      <c r="N69" s="23"/>
      <c r="O69" s="24"/>
      <c r="P69" s="563"/>
      <c r="Q69" s="25"/>
      <c r="R69" s="26"/>
      <c r="S69" s="27"/>
      <c r="T69" s="26"/>
      <c r="U69" s="28"/>
      <c r="V69" s="26"/>
      <c r="W69" s="27"/>
      <c r="X69" s="23"/>
      <c r="Y69" s="28"/>
      <c r="Z69" s="23"/>
      <c r="AA69" s="27"/>
      <c r="AB69" s="23"/>
      <c r="AC69" s="23"/>
      <c r="AD69" s="23"/>
      <c r="AE69" s="26"/>
      <c r="AF69" s="51"/>
      <c r="AG69" s="25"/>
      <c r="AH69" s="25"/>
    </row>
    <row r="70" spans="1:34" ht="12.75">
      <c r="A70" s="23"/>
      <c r="B70" s="2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3"/>
      <c r="O70" s="24"/>
      <c r="P70" s="563"/>
      <c r="Q70" s="25"/>
      <c r="R70" s="26"/>
      <c r="S70" s="27"/>
      <c r="T70" s="26"/>
      <c r="U70" s="28"/>
      <c r="V70" s="26"/>
      <c r="W70" s="27"/>
      <c r="X70" s="23"/>
      <c r="Y70" s="28"/>
      <c r="Z70" s="23"/>
      <c r="AA70" s="27"/>
      <c r="AB70" s="23"/>
      <c r="AC70" s="23"/>
      <c r="AD70" s="23"/>
      <c r="AE70" s="26"/>
      <c r="AF70" s="51"/>
      <c r="AG70" s="25"/>
      <c r="AH70" s="25"/>
    </row>
    <row r="71" spans="1:34" ht="12.75">
      <c r="A71" s="23"/>
      <c r="B71" s="23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3"/>
      <c r="O71" s="24"/>
      <c r="P71" s="563"/>
      <c r="Q71" s="25"/>
      <c r="R71" s="26"/>
      <c r="S71" s="27"/>
      <c r="T71" s="26"/>
      <c r="U71" s="28"/>
      <c r="V71" s="26"/>
      <c r="W71" s="27"/>
      <c r="X71" s="23"/>
      <c r="Y71" s="28"/>
      <c r="Z71" s="23"/>
      <c r="AA71" s="27"/>
      <c r="AB71" s="23"/>
      <c r="AC71" s="23"/>
      <c r="AD71" s="23"/>
      <c r="AE71" s="26"/>
      <c r="AF71" s="51"/>
      <c r="AG71" s="25"/>
      <c r="AH71" s="25"/>
    </row>
    <row r="72" spans="1:34" ht="12.75">
      <c r="A72" s="23"/>
      <c r="B72" s="23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3"/>
      <c r="O72" s="24"/>
      <c r="P72" s="563"/>
      <c r="Q72" s="25"/>
      <c r="R72" s="26"/>
      <c r="S72" s="27"/>
      <c r="T72" s="26"/>
      <c r="U72" s="28"/>
      <c r="V72" s="26"/>
      <c r="W72" s="27"/>
      <c r="X72" s="23"/>
      <c r="Y72" s="28"/>
      <c r="Z72" s="23"/>
      <c r="AA72" s="27"/>
      <c r="AB72" s="23"/>
      <c r="AC72" s="23"/>
      <c r="AD72" s="23"/>
      <c r="AE72" s="26"/>
      <c r="AF72" s="51"/>
      <c r="AG72" s="25"/>
      <c r="AH72" s="25"/>
    </row>
    <row r="73" spans="1:34" ht="12.75">
      <c r="A73" s="23"/>
      <c r="B73" s="2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3"/>
      <c r="O73" s="24"/>
      <c r="P73" s="563"/>
      <c r="Q73" s="25"/>
      <c r="R73" s="26"/>
      <c r="S73" s="27"/>
      <c r="T73" s="26"/>
      <c r="U73" s="28"/>
      <c r="V73" s="26"/>
      <c r="W73" s="27"/>
      <c r="X73" s="23"/>
      <c r="Y73" s="28"/>
      <c r="Z73" s="23"/>
      <c r="AA73" s="27"/>
      <c r="AB73" s="23"/>
      <c r="AC73" s="23"/>
      <c r="AD73" s="23"/>
      <c r="AE73" s="26"/>
      <c r="AF73" s="51"/>
      <c r="AG73" s="25"/>
      <c r="AH73" s="25"/>
    </row>
    <row r="74" spans="1:34" ht="12.75">
      <c r="A74" s="23"/>
      <c r="B74" s="23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3"/>
      <c r="O74" s="24"/>
      <c r="P74" s="563"/>
      <c r="Q74" s="25"/>
      <c r="R74" s="26"/>
      <c r="S74" s="27"/>
      <c r="T74" s="26"/>
      <c r="U74" s="28"/>
      <c r="V74" s="26"/>
      <c r="W74" s="27"/>
      <c r="X74" s="23"/>
      <c r="Y74" s="28"/>
      <c r="Z74" s="23"/>
      <c r="AA74" s="27"/>
      <c r="AB74" s="23"/>
      <c r="AC74" s="23"/>
      <c r="AD74" s="23"/>
      <c r="AE74" s="26"/>
      <c r="AF74" s="51"/>
      <c r="AG74" s="25"/>
      <c r="AH74" s="25"/>
    </row>
    <row r="75" spans="1:34" ht="12.75">
      <c r="A75" s="23"/>
      <c r="B75" s="23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3"/>
      <c r="O75" s="24"/>
      <c r="P75" s="563"/>
      <c r="Q75" s="25"/>
      <c r="R75" s="26"/>
      <c r="S75" s="27"/>
      <c r="T75" s="26"/>
      <c r="U75" s="28"/>
      <c r="V75" s="26"/>
      <c r="W75" s="27"/>
      <c r="X75" s="23"/>
      <c r="Y75" s="28"/>
      <c r="Z75" s="23"/>
      <c r="AA75" s="27"/>
      <c r="AB75" s="23"/>
      <c r="AC75" s="23"/>
      <c r="AD75" s="23"/>
      <c r="AE75" s="26"/>
      <c r="AF75" s="51"/>
      <c r="AG75" s="25"/>
      <c r="AH75" s="25"/>
    </row>
    <row r="76" spans="1:34" ht="12.75">
      <c r="A76" s="23"/>
      <c r="B76" s="23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3"/>
      <c r="O76" s="24"/>
      <c r="P76" s="563"/>
      <c r="Q76" s="25"/>
      <c r="R76" s="26"/>
      <c r="S76" s="27"/>
      <c r="T76" s="26"/>
      <c r="U76" s="28"/>
      <c r="V76" s="26"/>
      <c r="W76" s="27"/>
      <c r="X76" s="23"/>
      <c r="Y76" s="28"/>
      <c r="Z76" s="23"/>
      <c r="AA76" s="27"/>
      <c r="AB76" s="23"/>
      <c r="AC76" s="23"/>
      <c r="AD76" s="23"/>
      <c r="AE76" s="26"/>
      <c r="AF76" s="51"/>
      <c r="AG76" s="25"/>
      <c r="AH76" s="25"/>
    </row>
    <row r="77" spans="1:34" ht="12.75">
      <c r="A77" s="23"/>
      <c r="B77" s="2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3"/>
      <c r="O77" s="24"/>
      <c r="P77" s="563"/>
      <c r="Q77" s="25"/>
      <c r="R77" s="26"/>
      <c r="S77" s="27"/>
      <c r="T77" s="26"/>
      <c r="U77" s="28"/>
      <c r="V77" s="26"/>
      <c r="W77" s="27"/>
      <c r="X77" s="23"/>
      <c r="Y77" s="28"/>
      <c r="Z77" s="23"/>
      <c r="AA77" s="27"/>
      <c r="AB77" s="23"/>
      <c r="AC77" s="23"/>
      <c r="AD77" s="23"/>
      <c r="AE77" s="26"/>
      <c r="AF77" s="51"/>
      <c r="AG77" s="25"/>
      <c r="AH77" s="25"/>
    </row>
    <row r="78" spans="1:34" ht="12.75">
      <c r="A78" s="23"/>
      <c r="B78" s="23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3"/>
      <c r="O78" s="24"/>
      <c r="P78" s="563"/>
      <c r="Q78" s="25"/>
      <c r="R78" s="26"/>
      <c r="S78" s="27"/>
      <c r="T78" s="26"/>
      <c r="U78" s="28"/>
      <c r="V78" s="26"/>
      <c r="W78" s="27"/>
      <c r="X78" s="23"/>
      <c r="Y78" s="28"/>
      <c r="Z78" s="23"/>
      <c r="AA78" s="27"/>
      <c r="AB78" s="23"/>
      <c r="AC78" s="23"/>
      <c r="AD78" s="23"/>
      <c r="AE78" s="26"/>
      <c r="AF78" s="51"/>
      <c r="AG78" s="25"/>
      <c r="AH78" s="25"/>
    </row>
    <row r="79" spans="1:34" ht="12.75">
      <c r="A79" s="23"/>
      <c r="B79" s="23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3"/>
      <c r="O79" s="24"/>
      <c r="P79" s="563"/>
      <c r="Q79" s="25"/>
      <c r="R79" s="26"/>
      <c r="S79" s="27"/>
      <c r="T79" s="26"/>
      <c r="U79" s="28"/>
      <c r="V79" s="26"/>
      <c r="W79" s="27"/>
      <c r="X79" s="23"/>
      <c r="Y79" s="28"/>
      <c r="Z79" s="23"/>
      <c r="AA79" s="27"/>
      <c r="AB79" s="23"/>
      <c r="AC79" s="23"/>
      <c r="AD79" s="23"/>
      <c r="AE79" s="26"/>
      <c r="AF79" s="51"/>
      <c r="AG79" s="25"/>
      <c r="AH79" s="25"/>
    </row>
    <row r="80" spans="1:34" ht="12.75">
      <c r="A80" s="23"/>
      <c r="B80" s="23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3"/>
      <c r="O80" s="24"/>
      <c r="P80" s="563"/>
      <c r="Q80" s="25"/>
      <c r="R80" s="26"/>
      <c r="S80" s="27"/>
      <c r="T80" s="26"/>
      <c r="U80" s="28"/>
      <c r="V80" s="26"/>
      <c r="W80" s="27"/>
      <c r="X80" s="23"/>
      <c r="Y80" s="28"/>
      <c r="Z80" s="23"/>
      <c r="AA80" s="27"/>
      <c r="AB80" s="23"/>
      <c r="AC80" s="23"/>
      <c r="AD80" s="23"/>
      <c r="AE80" s="26"/>
      <c r="AF80" s="51"/>
      <c r="AG80" s="25"/>
      <c r="AH80" s="25"/>
    </row>
    <row r="81" spans="1:34" ht="12.75">
      <c r="A81" s="23"/>
      <c r="B81" s="23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3"/>
      <c r="O81" s="24"/>
      <c r="P81" s="563"/>
      <c r="Q81" s="25"/>
      <c r="R81" s="26"/>
      <c r="S81" s="27"/>
      <c r="T81" s="26"/>
      <c r="U81" s="28"/>
      <c r="V81" s="26"/>
      <c r="W81" s="27"/>
      <c r="X81" s="23"/>
      <c r="Y81" s="28"/>
      <c r="Z81" s="23"/>
      <c r="AA81" s="27"/>
      <c r="AB81" s="23"/>
      <c r="AC81" s="23"/>
      <c r="AD81" s="23"/>
      <c r="AE81" s="26"/>
      <c r="AF81" s="51"/>
      <c r="AG81" s="25"/>
      <c r="AH81" s="25"/>
    </row>
    <row r="82" spans="1:34" ht="12.75">
      <c r="A82" s="23"/>
      <c r="B82" s="23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3"/>
      <c r="O82" s="24"/>
      <c r="P82" s="563"/>
      <c r="Q82" s="25"/>
      <c r="R82" s="26"/>
      <c r="S82" s="27"/>
      <c r="T82" s="26"/>
      <c r="U82" s="28"/>
      <c r="V82" s="26"/>
      <c r="W82" s="27"/>
      <c r="X82" s="23"/>
      <c r="Y82" s="28"/>
      <c r="Z82" s="23"/>
      <c r="AA82" s="27"/>
      <c r="AB82" s="23"/>
      <c r="AC82" s="23"/>
      <c r="AD82" s="23"/>
      <c r="AE82" s="26"/>
      <c r="AF82" s="51"/>
      <c r="AG82" s="25"/>
      <c r="AH82" s="25"/>
    </row>
    <row r="83" spans="1:34" ht="12.75">
      <c r="A83" s="23"/>
      <c r="B83" s="23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3"/>
      <c r="O83" s="24"/>
      <c r="P83" s="563"/>
      <c r="Q83" s="25"/>
      <c r="R83" s="26"/>
      <c r="S83" s="27"/>
      <c r="T83" s="26"/>
      <c r="U83" s="28"/>
      <c r="V83" s="26"/>
      <c r="W83" s="27"/>
      <c r="X83" s="23"/>
      <c r="Y83" s="28"/>
      <c r="Z83" s="23"/>
      <c r="AA83" s="27"/>
      <c r="AB83" s="23"/>
      <c r="AC83" s="23"/>
      <c r="AD83" s="23"/>
      <c r="AE83" s="26"/>
      <c r="AF83" s="51"/>
      <c r="AG83" s="25"/>
      <c r="AH83" s="25"/>
    </row>
    <row r="84" spans="1:34" ht="12.75">
      <c r="A84" s="23"/>
      <c r="B84" s="23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3"/>
      <c r="O84" s="24"/>
      <c r="P84" s="563"/>
      <c r="Q84" s="25"/>
      <c r="R84" s="26"/>
      <c r="S84" s="27"/>
      <c r="T84" s="26"/>
      <c r="U84" s="28"/>
      <c r="V84" s="26"/>
      <c r="W84" s="27"/>
      <c r="X84" s="23"/>
      <c r="Y84" s="28"/>
      <c r="Z84" s="23"/>
      <c r="AA84" s="27"/>
      <c r="AB84" s="23"/>
      <c r="AC84" s="23"/>
      <c r="AD84" s="23"/>
      <c r="AE84" s="26"/>
      <c r="AF84" s="51"/>
      <c r="AG84" s="25"/>
      <c r="AH84" s="25"/>
    </row>
    <row r="85" spans="1:34" ht="12.75">
      <c r="A85" s="23"/>
      <c r="B85" s="23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3"/>
      <c r="O85" s="24"/>
      <c r="P85" s="563"/>
      <c r="Q85" s="25"/>
      <c r="R85" s="26"/>
      <c r="S85" s="27"/>
      <c r="T85" s="26"/>
      <c r="U85" s="28"/>
      <c r="V85" s="26"/>
      <c r="W85" s="27"/>
      <c r="X85" s="23"/>
      <c r="Y85" s="28"/>
      <c r="Z85" s="23"/>
      <c r="AA85" s="27"/>
      <c r="AB85" s="23"/>
      <c r="AC85" s="23"/>
      <c r="AD85" s="23"/>
      <c r="AE85" s="26"/>
      <c r="AF85" s="51"/>
      <c r="AG85" s="25"/>
      <c r="AH85" s="25"/>
    </row>
    <row r="86" spans="1:34" ht="12.75">
      <c r="A86" s="23"/>
      <c r="B86" s="23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3"/>
      <c r="O86" s="24"/>
      <c r="P86" s="563"/>
      <c r="Q86" s="25"/>
      <c r="R86" s="26"/>
      <c r="S86" s="27"/>
      <c r="T86" s="26"/>
      <c r="U86" s="28"/>
      <c r="V86" s="26"/>
      <c r="W86" s="27"/>
      <c r="X86" s="23"/>
      <c r="Y86" s="28"/>
      <c r="Z86" s="23"/>
      <c r="AA86" s="27"/>
      <c r="AB86" s="23"/>
      <c r="AC86" s="23"/>
      <c r="AD86" s="23"/>
      <c r="AE86" s="26"/>
      <c r="AF86" s="51"/>
      <c r="AG86" s="25"/>
      <c r="AH86" s="25"/>
    </row>
    <row r="87" spans="1:34" ht="12.75">
      <c r="A87" s="23"/>
      <c r="B87" s="2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3"/>
      <c r="O87" s="24"/>
      <c r="P87" s="563"/>
      <c r="Q87" s="25"/>
      <c r="R87" s="26"/>
      <c r="S87" s="27"/>
      <c r="T87" s="26"/>
      <c r="U87" s="28"/>
      <c r="V87" s="26"/>
      <c r="W87" s="27"/>
      <c r="X87" s="23"/>
      <c r="Y87" s="28"/>
      <c r="Z87" s="23"/>
      <c r="AA87" s="27"/>
      <c r="AB87" s="23"/>
      <c r="AC87" s="23"/>
      <c r="AD87" s="23"/>
      <c r="AE87" s="26"/>
      <c r="AF87" s="51"/>
      <c r="AG87" s="25"/>
      <c r="AH87" s="25"/>
    </row>
    <row r="88" spans="1:34" ht="12.75">
      <c r="A88" s="23"/>
      <c r="B88" s="23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3"/>
      <c r="O88" s="24"/>
      <c r="P88" s="563"/>
      <c r="Q88" s="25"/>
      <c r="R88" s="26"/>
      <c r="S88" s="27"/>
      <c r="T88" s="26"/>
      <c r="U88" s="28"/>
      <c r="V88" s="26"/>
      <c r="W88" s="27"/>
      <c r="X88" s="23"/>
      <c r="Y88" s="28"/>
      <c r="Z88" s="23"/>
      <c r="AA88" s="27"/>
      <c r="AB88" s="23"/>
      <c r="AC88" s="23"/>
      <c r="AD88" s="23"/>
      <c r="AE88" s="26"/>
      <c r="AF88" s="51"/>
      <c r="AG88" s="25"/>
      <c r="AH88" s="25"/>
    </row>
    <row r="89" spans="1:34" ht="12.75">
      <c r="A89" s="23"/>
      <c r="B89" s="23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3"/>
      <c r="O89" s="24"/>
      <c r="P89" s="563"/>
      <c r="Q89" s="25"/>
      <c r="R89" s="26"/>
      <c r="S89" s="27"/>
      <c r="T89" s="26"/>
      <c r="U89" s="28"/>
      <c r="V89" s="26"/>
      <c r="W89" s="27"/>
      <c r="X89" s="23"/>
      <c r="Y89" s="28"/>
      <c r="Z89" s="23"/>
      <c r="AA89" s="27"/>
      <c r="AB89" s="23"/>
      <c r="AC89" s="23"/>
      <c r="AD89" s="23"/>
      <c r="AE89" s="26"/>
      <c r="AF89" s="51"/>
      <c r="AG89" s="25"/>
      <c r="AH89" s="25"/>
    </row>
    <row r="90" spans="1:34" ht="12.75">
      <c r="A90" s="23"/>
      <c r="B90" s="23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3"/>
      <c r="O90" s="24"/>
      <c r="P90" s="563"/>
      <c r="Q90" s="25"/>
      <c r="R90" s="26"/>
      <c r="S90" s="27"/>
      <c r="T90" s="26"/>
      <c r="U90" s="28"/>
      <c r="V90" s="26"/>
      <c r="W90" s="27"/>
      <c r="X90" s="23"/>
      <c r="Y90" s="28"/>
      <c r="Z90" s="23"/>
      <c r="AA90" s="27"/>
      <c r="AB90" s="23"/>
      <c r="AC90" s="23"/>
      <c r="AD90" s="23"/>
      <c r="AE90" s="26"/>
      <c r="AF90" s="51"/>
      <c r="AG90" s="25"/>
      <c r="AH90" s="25"/>
    </row>
    <row r="91" spans="1:34" ht="12.75">
      <c r="A91" s="23"/>
      <c r="B91" s="23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3"/>
      <c r="O91" s="24"/>
      <c r="P91" s="563"/>
      <c r="Q91" s="25"/>
      <c r="R91" s="26"/>
      <c r="S91" s="27"/>
      <c r="T91" s="26"/>
      <c r="U91" s="28"/>
      <c r="V91" s="26"/>
      <c r="W91" s="27"/>
      <c r="X91" s="23"/>
      <c r="Y91" s="28"/>
      <c r="Z91" s="23"/>
      <c r="AA91" s="27"/>
      <c r="AB91" s="23"/>
      <c r="AC91" s="23"/>
      <c r="AD91" s="23"/>
      <c r="AE91" s="26"/>
      <c r="AF91" s="51"/>
      <c r="AG91" s="25"/>
      <c r="AH91" s="25"/>
    </row>
    <row r="92" spans="1:34" ht="12.75">
      <c r="A92" s="23"/>
      <c r="B92" s="23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3"/>
      <c r="O92" s="24"/>
      <c r="P92" s="563"/>
      <c r="Q92" s="25"/>
      <c r="R92" s="26"/>
      <c r="S92" s="27"/>
      <c r="T92" s="26"/>
      <c r="U92" s="28"/>
      <c r="V92" s="26"/>
      <c r="W92" s="27"/>
      <c r="X92" s="23"/>
      <c r="Y92" s="28"/>
      <c r="Z92" s="23"/>
      <c r="AA92" s="27"/>
      <c r="AB92" s="23"/>
      <c r="AC92" s="23"/>
      <c r="AD92" s="23"/>
      <c r="AE92" s="26"/>
      <c r="AF92" s="51"/>
      <c r="AG92" s="25"/>
      <c r="AH92" s="25"/>
    </row>
    <row r="93" spans="1:34" ht="12.75">
      <c r="A93" s="23"/>
      <c r="B93" s="23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3"/>
      <c r="O93" s="24"/>
      <c r="P93" s="563"/>
      <c r="Q93" s="25"/>
      <c r="R93" s="26"/>
      <c r="S93" s="27"/>
      <c r="T93" s="26"/>
      <c r="U93" s="28"/>
      <c r="V93" s="26"/>
      <c r="W93" s="27"/>
      <c r="X93" s="23"/>
      <c r="Y93" s="28"/>
      <c r="Z93" s="23"/>
      <c r="AA93" s="27"/>
      <c r="AB93" s="23"/>
      <c r="AC93" s="23"/>
      <c r="AD93" s="23"/>
      <c r="AE93" s="26"/>
      <c r="AF93" s="51"/>
      <c r="AG93" s="25"/>
      <c r="AH93" s="25"/>
    </row>
    <row r="94" spans="1:34" ht="12.75">
      <c r="A94" s="23"/>
      <c r="B94" s="23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3"/>
      <c r="O94" s="24"/>
      <c r="P94" s="563"/>
      <c r="Q94" s="25"/>
      <c r="R94" s="26"/>
      <c r="S94" s="27"/>
      <c r="T94" s="26"/>
      <c r="U94" s="28"/>
      <c r="V94" s="26"/>
      <c r="W94" s="27"/>
      <c r="X94" s="23"/>
      <c r="Y94" s="28"/>
      <c r="Z94" s="23"/>
      <c r="AA94" s="27"/>
      <c r="AB94" s="23"/>
      <c r="AC94" s="23"/>
      <c r="AD94" s="23"/>
      <c r="AE94" s="26"/>
      <c r="AF94" s="51"/>
      <c r="AG94" s="25"/>
      <c r="AH94" s="25"/>
    </row>
    <row r="95" spans="1:34" ht="12.75">
      <c r="A95" s="23"/>
      <c r="B95" s="23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3"/>
      <c r="O95" s="24"/>
      <c r="P95" s="563"/>
      <c r="Q95" s="25"/>
      <c r="R95" s="26"/>
      <c r="S95" s="27"/>
      <c r="T95" s="26"/>
      <c r="U95" s="28"/>
      <c r="V95" s="26"/>
      <c r="W95" s="27"/>
      <c r="X95" s="23"/>
      <c r="Y95" s="28"/>
      <c r="Z95" s="23"/>
      <c r="AA95" s="27"/>
      <c r="AB95" s="23"/>
      <c r="AC95" s="23"/>
      <c r="AD95" s="23"/>
      <c r="AE95" s="26"/>
      <c r="AF95" s="51"/>
      <c r="AG95" s="25"/>
      <c r="AH95" s="25"/>
    </row>
    <row r="96" spans="1:34" ht="12.75">
      <c r="A96" s="23"/>
      <c r="B96" s="23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3"/>
      <c r="O96" s="24"/>
      <c r="P96" s="563"/>
      <c r="Q96" s="25"/>
      <c r="R96" s="26"/>
      <c r="S96" s="27"/>
      <c r="T96" s="26"/>
      <c r="U96" s="28"/>
      <c r="V96" s="26"/>
      <c r="W96" s="27"/>
      <c r="X96" s="23"/>
      <c r="Y96" s="28"/>
      <c r="Z96" s="23"/>
      <c r="AA96" s="27"/>
      <c r="AB96" s="23"/>
      <c r="AC96" s="23"/>
      <c r="AD96" s="23"/>
      <c r="AE96" s="26"/>
      <c r="AF96" s="51"/>
      <c r="AG96" s="25"/>
      <c r="AH96" s="25"/>
    </row>
    <row r="97" spans="1:34" ht="12.75">
      <c r="A97" s="23"/>
      <c r="B97" s="23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3"/>
      <c r="O97" s="24"/>
      <c r="P97" s="563"/>
      <c r="Q97" s="25"/>
      <c r="R97" s="26"/>
      <c r="S97" s="27"/>
      <c r="T97" s="26"/>
      <c r="U97" s="28"/>
      <c r="V97" s="26"/>
      <c r="W97" s="27"/>
      <c r="X97" s="23"/>
      <c r="Y97" s="28"/>
      <c r="Z97" s="23"/>
      <c r="AA97" s="27"/>
      <c r="AB97" s="23"/>
      <c r="AC97" s="23"/>
      <c r="AD97" s="23"/>
      <c r="AE97" s="26"/>
      <c r="AF97" s="51"/>
      <c r="AG97" s="25"/>
      <c r="AH97" s="25"/>
    </row>
    <row r="98" spans="1:34" ht="12.75">
      <c r="A98" s="23"/>
      <c r="B98" s="23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3"/>
      <c r="O98" s="24"/>
      <c r="P98" s="563"/>
      <c r="Q98" s="25"/>
      <c r="R98" s="26"/>
      <c r="S98" s="27"/>
      <c r="T98" s="26"/>
      <c r="U98" s="28"/>
      <c r="V98" s="26"/>
      <c r="W98" s="27"/>
      <c r="X98" s="23"/>
      <c r="Y98" s="28"/>
      <c r="Z98" s="23"/>
      <c r="AA98" s="27"/>
      <c r="AB98" s="23"/>
      <c r="AC98" s="23"/>
      <c r="AD98" s="23"/>
      <c r="AE98" s="26"/>
      <c r="AF98" s="51"/>
      <c r="AG98" s="25"/>
      <c r="AH98" s="25"/>
    </row>
    <row r="99" spans="1:34" ht="12.75">
      <c r="A99" s="23"/>
      <c r="B99" s="23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3"/>
      <c r="O99" s="24"/>
      <c r="P99" s="563"/>
      <c r="Q99" s="25"/>
      <c r="R99" s="26"/>
      <c r="S99" s="27"/>
      <c r="T99" s="26"/>
      <c r="U99" s="28"/>
      <c r="V99" s="26"/>
      <c r="W99" s="27"/>
      <c r="X99" s="23"/>
      <c r="Y99" s="28"/>
      <c r="Z99" s="23"/>
      <c r="AA99" s="27"/>
      <c r="AB99" s="23"/>
      <c r="AC99" s="23"/>
      <c r="AD99" s="23"/>
      <c r="AE99" s="26"/>
      <c r="AF99" s="51"/>
      <c r="AG99" s="25"/>
      <c r="AH99" s="25"/>
    </row>
    <row r="100" spans="1:34" ht="12.75">
      <c r="A100" s="23"/>
      <c r="B100" s="23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3"/>
      <c r="O100" s="24"/>
      <c r="P100" s="563"/>
      <c r="Q100" s="25"/>
      <c r="R100" s="26"/>
      <c r="S100" s="27"/>
      <c r="T100" s="26"/>
      <c r="U100" s="28"/>
      <c r="V100" s="26"/>
      <c r="W100" s="27"/>
      <c r="X100" s="23"/>
      <c r="Y100" s="28"/>
      <c r="Z100" s="23"/>
      <c r="AA100" s="27"/>
      <c r="AB100" s="23"/>
      <c r="AC100" s="23"/>
      <c r="AD100" s="23"/>
      <c r="AE100" s="26"/>
      <c r="AF100" s="51"/>
      <c r="AG100" s="25"/>
      <c r="AH100" s="25"/>
    </row>
    <row r="101" spans="1:34" ht="12.75">
      <c r="A101" s="23"/>
      <c r="B101" s="23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3"/>
      <c r="O101" s="24"/>
      <c r="P101" s="563"/>
      <c r="Q101" s="25"/>
      <c r="R101" s="26"/>
      <c r="S101" s="27"/>
      <c r="T101" s="26"/>
      <c r="U101" s="28"/>
      <c r="V101" s="26"/>
      <c r="W101" s="27"/>
      <c r="X101" s="23"/>
      <c r="Y101" s="28"/>
      <c r="Z101" s="23"/>
      <c r="AA101" s="27"/>
      <c r="AB101" s="23"/>
      <c r="AC101" s="23"/>
      <c r="AD101" s="23"/>
      <c r="AE101" s="26"/>
      <c r="AF101" s="51"/>
      <c r="AG101" s="25"/>
      <c r="AH101" s="25"/>
    </row>
    <row r="102" spans="1:34" ht="12.75">
      <c r="A102" s="23"/>
      <c r="B102" s="23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3"/>
      <c r="O102" s="24"/>
      <c r="P102" s="563"/>
      <c r="Q102" s="25"/>
      <c r="R102" s="26"/>
      <c r="S102" s="27"/>
      <c r="T102" s="26"/>
      <c r="U102" s="28"/>
      <c r="V102" s="26"/>
      <c r="W102" s="27"/>
      <c r="X102" s="23"/>
      <c r="Y102" s="28"/>
      <c r="Z102" s="23"/>
      <c r="AA102" s="27"/>
      <c r="AB102" s="23"/>
      <c r="AC102" s="23"/>
      <c r="AD102" s="23"/>
      <c r="AE102" s="26"/>
      <c r="AF102" s="51"/>
      <c r="AG102" s="25"/>
      <c r="AH102" s="25"/>
    </row>
    <row r="103" spans="1:34" ht="12.75">
      <c r="A103" s="23"/>
      <c r="B103" s="23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3"/>
      <c r="O103" s="24"/>
      <c r="P103" s="563"/>
      <c r="Q103" s="25"/>
      <c r="R103" s="26"/>
      <c r="S103" s="27"/>
      <c r="T103" s="26"/>
      <c r="U103" s="28"/>
      <c r="V103" s="26"/>
      <c r="W103" s="27"/>
      <c r="X103" s="23"/>
      <c r="Y103" s="28"/>
      <c r="Z103" s="23"/>
      <c r="AA103" s="27"/>
      <c r="AB103" s="23"/>
      <c r="AC103" s="23"/>
      <c r="AD103" s="23"/>
      <c r="AE103" s="26"/>
      <c r="AF103" s="51"/>
      <c r="AG103" s="25"/>
      <c r="AH103" s="25"/>
    </row>
    <row r="104" spans="1:34" ht="12.75">
      <c r="A104" s="23"/>
      <c r="B104" s="23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3"/>
      <c r="O104" s="24"/>
      <c r="P104" s="563"/>
      <c r="Q104" s="25"/>
      <c r="R104" s="26"/>
      <c r="S104" s="27"/>
      <c r="T104" s="26"/>
      <c r="U104" s="28"/>
      <c r="V104" s="26"/>
      <c r="W104" s="27"/>
      <c r="X104" s="23"/>
      <c r="Y104" s="28"/>
      <c r="Z104" s="23"/>
      <c r="AA104" s="27"/>
      <c r="AB104" s="23"/>
      <c r="AC104" s="23"/>
      <c r="AD104" s="23"/>
      <c r="AE104" s="26"/>
      <c r="AF104" s="51"/>
      <c r="AG104" s="25"/>
      <c r="AH104" s="25"/>
    </row>
    <row r="105" spans="1:34" ht="12.75">
      <c r="A105" s="23"/>
      <c r="B105" s="23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3"/>
      <c r="O105" s="24"/>
      <c r="P105" s="563"/>
      <c r="Q105" s="25"/>
      <c r="R105" s="26"/>
      <c r="S105" s="27"/>
      <c r="T105" s="26"/>
      <c r="U105" s="28"/>
      <c r="V105" s="26"/>
      <c r="W105" s="27"/>
      <c r="X105" s="23"/>
      <c r="Y105" s="28"/>
      <c r="Z105" s="23"/>
      <c r="AA105" s="27"/>
      <c r="AB105" s="23"/>
      <c r="AC105" s="23"/>
      <c r="AD105" s="23"/>
      <c r="AE105" s="26"/>
      <c r="AF105" s="51"/>
      <c r="AG105" s="25"/>
      <c r="AH105" s="25"/>
    </row>
    <row r="106" spans="1:34" ht="12.75">
      <c r="A106" s="23"/>
      <c r="B106" s="23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3"/>
      <c r="O106" s="24"/>
      <c r="P106" s="563"/>
      <c r="Q106" s="25"/>
      <c r="R106" s="26"/>
      <c r="S106" s="27"/>
      <c r="T106" s="26"/>
      <c r="U106" s="28"/>
      <c r="V106" s="26"/>
      <c r="W106" s="27"/>
      <c r="X106" s="23"/>
      <c r="Y106" s="28"/>
      <c r="Z106" s="23"/>
      <c r="AA106" s="27"/>
      <c r="AB106" s="23"/>
      <c r="AC106" s="23"/>
      <c r="AD106" s="23"/>
      <c r="AE106" s="26"/>
      <c r="AF106" s="51"/>
      <c r="AG106" s="25"/>
      <c r="AH106" s="25"/>
    </row>
    <row r="107" spans="1:34" ht="12.75">
      <c r="A107" s="23"/>
      <c r="B107" s="23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3"/>
      <c r="O107" s="24"/>
      <c r="P107" s="563"/>
      <c r="Q107" s="25"/>
      <c r="R107" s="26"/>
      <c r="S107" s="27"/>
      <c r="T107" s="26"/>
      <c r="U107" s="28"/>
      <c r="V107" s="26"/>
      <c r="W107" s="27"/>
      <c r="X107" s="23"/>
      <c r="Y107" s="28"/>
      <c r="Z107" s="23"/>
      <c r="AA107" s="27"/>
      <c r="AB107" s="23"/>
      <c r="AC107" s="23"/>
      <c r="AD107" s="23"/>
      <c r="AE107" s="26"/>
      <c r="AF107" s="51"/>
      <c r="AG107" s="25"/>
      <c r="AH107" s="25"/>
    </row>
    <row r="108" spans="1:34" ht="12.75">
      <c r="A108" s="23"/>
      <c r="B108" s="23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3"/>
      <c r="O108" s="24"/>
      <c r="P108" s="563"/>
      <c r="Q108" s="25"/>
      <c r="R108" s="26"/>
      <c r="S108" s="27"/>
      <c r="T108" s="26"/>
      <c r="U108" s="28"/>
      <c r="V108" s="26"/>
      <c r="W108" s="27"/>
      <c r="X108" s="23"/>
      <c r="Y108" s="28"/>
      <c r="Z108" s="23"/>
      <c r="AA108" s="27"/>
      <c r="AB108" s="23"/>
      <c r="AC108" s="23"/>
      <c r="AD108" s="23"/>
      <c r="AE108" s="26"/>
      <c r="AF108" s="51"/>
      <c r="AG108" s="25"/>
      <c r="AH108" s="25"/>
    </row>
    <row r="109" spans="1:34" ht="12.75">
      <c r="A109" s="23"/>
      <c r="B109" s="23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3"/>
      <c r="O109" s="24"/>
      <c r="P109" s="563"/>
      <c r="Q109" s="25"/>
      <c r="R109" s="26"/>
      <c r="S109" s="27"/>
      <c r="T109" s="26"/>
      <c r="U109" s="28"/>
      <c r="V109" s="26"/>
      <c r="W109" s="27"/>
      <c r="X109" s="23"/>
      <c r="Y109" s="28"/>
      <c r="Z109" s="23"/>
      <c r="AA109" s="27"/>
      <c r="AB109" s="23"/>
      <c r="AC109" s="23"/>
      <c r="AD109" s="23"/>
      <c r="AE109" s="26"/>
      <c r="AF109" s="51"/>
      <c r="AG109" s="25"/>
      <c r="AH109" s="25"/>
    </row>
    <row r="110" spans="1:34" ht="12.75">
      <c r="A110" s="23"/>
      <c r="B110" s="23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3"/>
      <c r="O110" s="24"/>
      <c r="P110" s="563"/>
      <c r="Q110" s="25"/>
      <c r="R110" s="26"/>
      <c r="S110" s="27"/>
      <c r="T110" s="26"/>
      <c r="U110" s="28"/>
      <c r="V110" s="26"/>
      <c r="W110" s="27"/>
      <c r="X110" s="23"/>
      <c r="Y110" s="28"/>
      <c r="Z110" s="23"/>
      <c r="AA110" s="27"/>
      <c r="AB110" s="23"/>
      <c r="AC110" s="23"/>
      <c r="AD110" s="23"/>
      <c r="AE110" s="26"/>
      <c r="AF110" s="51"/>
      <c r="AG110" s="25"/>
      <c r="AH110" s="25"/>
    </row>
    <row r="111" spans="1:34" ht="12.75">
      <c r="A111" s="23"/>
      <c r="B111" s="23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3"/>
      <c r="O111" s="24"/>
      <c r="P111" s="563"/>
      <c r="Q111" s="25"/>
      <c r="R111" s="26"/>
      <c r="S111" s="27"/>
      <c r="T111" s="26"/>
      <c r="U111" s="28"/>
      <c r="V111" s="26"/>
      <c r="W111" s="27"/>
      <c r="X111" s="23"/>
      <c r="Y111" s="28"/>
      <c r="Z111" s="23"/>
      <c r="AA111" s="27"/>
      <c r="AB111" s="23"/>
      <c r="AC111" s="23"/>
      <c r="AD111" s="23"/>
      <c r="AE111" s="26"/>
      <c r="AF111" s="51"/>
      <c r="AG111" s="25"/>
      <c r="AH111" s="25"/>
    </row>
    <row r="112" spans="1:34" ht="12.75">
      <c r="A112" s="23"/>
      <c r="B112" s="23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3"/>
      <c r="O112" s="24"/>
      <c r="P112" s="563"/>
      <c r="Q112" s="25"/>
      <c r="R112" s="26"/>
      <c r="S112" s="27"/>
      <c r="T112" s="26"/>
      <c r="U112" s="28"/>
      <c r="V112" s="26"/>
      <c r="W112" s="27"/>
      <c r="X112" s="23"/>
      <c r="Y112" s="28"/>
      <c r="Z112" s="23"/>
      <c r="AA112" s="27"/>
      <c r="AB112" s="23"/>
      <c r="AC112" s="23"/>
      <c r="AD112" s="23"/>
      <c r="AE112" s="26"/>
      <c r="AF112" s="51"/>
      <c r="AG112" s="25"/>
      <c r="AH112" s="25"/>
    </row>
    <row r="113" spans="1:34" ht="12.75">
      <c r="A113" s="23"/>
      <c r="B113" s="23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3"/>
      <c r="O113" s="24"/>
      <c r="P113" s="563"/>
      <c r="Q113" s="25"/>
      <c r="R113" s="26"/>
      <c r="S113" s="27"/>
      <c r="T113" s="26"/>
      <c r="U113" s="28"/>
      <c r="V113" s="26"/>
      <c r="W113" s="27"/>
      <c r="X113" s="23"/>
      <c r="Y113" s="28"/>
      <c r="Z113" s="23"/>
      <c r="AA113" s="27"/>
      <c r="AB113" s="23"/>
      <c r="AC113" s="23"/>
      <c r="AD113" s="23"/>
      <c r="AE113" s="26"/>
      <c r="AF113" s="51"/>
      <c r="AG113" s="25"/>
      <c r="AH113" s="25"/>
    </row>
    <row r="114" spans="1:34" ht="12.75">
      <c r="A114" s="23"/>
      <c r="B114" s="23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3"/>
      <c r="O114" s="24"/>
      <c r="P114" s="563"/>
      <c r="Q114" s="25"/>
      <c r="R114" s="26"/>
      <c r="S114" s="27"/>
      <c r="T114" s="26"/>
      <c r="U114" s="28"/>
      <c r="V114" s="26"/>
      <c r="W114" s="27"/>
      <c r="X114" s="23"/>
      <c r="Y114" s="28"/>
      <c r="Z114" s="23"/>
      <c r="AA114" s="27"/>
      <c r="AB114" s="23"/>
      <c r="AC114" s="23"/>
      <c r="AD114" s="23"/>
      <c r="AE114" s="26"/>
      <c r="AF114" s="51"/>
      <c r="AG114" s="25"/>
      <c r="AH114" s="25"/>
    </row>
    <row r="115" spans="1:34" ht="12.75">
      <c r="A115" s="23"/>
      <c r="B115" s="23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3"/>
      <c r="O115" s="24"/>
      <c r="P115" s="563"/>
      <c r="Q115" s="25"/>
      <c r="R115" s="26"/>
      <c r="S115" s="27"/>
      <c r="T115" s="26"/>
      <c r="U115" s="28"/>
      <c r="V115" s="26"/>
      <c r="W115" s="27"/>
      <c r="X115" s="23"/>
      <c r="Y115" s="28"/>
      <c r="Z115" s="23"/>
      <c r="AA115" s="27"/>
      <c r="AB115" s="23"/>
      <c r="AC115" s="23"/>
      <c r="AD115" s="23"/>
      <c r="AE115" s="26"/>
      <c r="AF115" s="51"/>
      <c r="AG115" s="25"/>
      <c r="AH115" s="25"/>
    </row>
    <row r="116" spans="1:34" ht="12.75">
      <c r="A116" s="23"/>
      <c r="B116" s="23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3"/>
      <c r="O116" s="24"/>
      <c r="P116" s="563"/>
      <c r="Q116" s="25"/>
      <c r="R116" s="26"/>
      <c r="S116" s="27"/>
      <c r="T116" s="26"/>
      <c r="U116" s="28"/>
      <c r="V116" s="26"/>
      <c r="W116" s="27"/>
      <c r="X116" s="23"/>
      <c r="Y116" s="28"/>
      <c r="Z116" s="23"/>
      <c r="AA116" s="27"/>
      <c r="AB116" s="23"/>
      <c r="AC116" s="23"/>
      <c r="AD116" s="23"/>
      <c r="AE116" s="26"/>
      <c r="AF116" s="51"/>
      <c r="AG116" s="25"/>
      <c r="AH116" s="25"/>
    </row>
    <row r="117" spans="1:34" ht="12.75">
      <c r="A117" s="23"/>
      <c r="B117" s="23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3"/>
      <c r="O117" s="24"/>
      <c r="P117" s="563"/>
      <c r="Q117" s="25"/>
      <c r="R117" s="26"/>
      <c r="S117" s="27"/>
      <c r="T117" s="26"/>
      <c r="U117" s="28"/>
      <c r="V117" s="26"/>
      <c r="W117" s="27"/>
      <c r="X117" s="23"/>
      <c r="Y117" s="28"/>
      <c r="Z117" s="23"/>
      <c r="AA117" s="27"/>
      <c r="AB117" s="23"/>
      <c r="AC117" s="23"/>
      <c r="AD117" s="23"/>
      <c r="AE117" s="26"/>
      <c r="AF117" s="51"/>
      <c r="AG117" s="25"/>
      <c r="AH117" s="25"/>
    </row>
    <row r="118" spans="1:34" ht="12.75">
      <c r="A118" s="23"/>
      <c r="B118" s="23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3"/>
      <c r="O118" s="24"/>
      <c r="P118" s="563"/>
      <c r="Q118" s="25"/>
      <c r="R118" s="26"/>
      <c r="S118" s="27"/>
      <c r="T118" s="26"/>
      <c r="U118" s="28"/>
      <c r="V118" s="26"/>
      <c r="W118" s="27"/>
      <c r="X118" s="23"/>
      <c r="Y118" s="28"/>
      <c r="Z118" s="23"/>
      <c r="AA118" s="27"/>
      <c r="AB118" s="23"/>
      <c r="AC118" s="23"/>
      <c r="AD118" s="23"/>
      <c r="AE118" s="26"/>
      <c r="AF118" s="51"/>
      <c r="AG118" s="25"/>
      <c r="AH118" s="25"/>
    </row>
    <row r="119" spans="1:34" ht="12.75">
      <c r="A119" s="23"/>
      <c r="B119" s="23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3"/>
      <c r="O119" s="24"/>
      <c r="P119" s="563"/>
      <c r="Q119" s="25"/>
      <c r="R119" s="26"/>
      <c r="S119" s="27"/>
      <c r="T119" s="26"/>
      <c r="U119" s="28"/>
      <c r="V119" s="26"/>
      <c r="W119" s="27"/>
      <c r="X119" s="23"/>
      <c r="Y119" s="28"/>
      <c r="Z119" s="23"/>
      <c r="AA119" s="27"/>
      <c r="AB119" s="23"/>
      <c r="AC119" s="23"/>
      <c r="AD119" s="23"/>
      <c r="AE119" s="26"/>
      <c r="AF119" s="51"/>
      <c r="AG119" s="25"/>
      <c r="AH119" s="25"/>
    </row>
    <row r="120" spans="1:34" ht="12.75">
      <c r="A120" s="23"/>
      <c r="B120" s="23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3"/>
      <c r="O120" s="24"/>
      <c r="P120" s="563"/>
      <c r="Q120" s="25"/>
      <c r="R120" s="26"/>
      <c r="S120" s="27"/>
      <c r="T120" s="26"/>
      <c r="U120" s="28"/>
      <c r="V120" s="26"/>
      <c r="W120" s="27"/>
      <c r="X120" s="23"/>
      <c r="Y120" s="28"/>
      <c r="Z120" s="23"/>
      <c r="AA120" s="27"/>
      <c r="AB120" s="23"/>
      <c r="AC120" s="23"/>
      <c r="AD120" s="23"/>
      <c r="AE120" s="26"/>
      <c r="AF120" s="51"/>
      <c r="AG120" s="25"/>
      <c r="AH120" s="25"/>
    </row>
    <row r="121" spans="1:34" ht="12.75">
      <c r="A121" s="23"/>
      <c r="B121" s="23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3"/>
      <c r="O121" s="24"/>
      <c r="P121" s="563"/>
      <c r="Q121" s="25"/>
      <c r="R121" s="26"/>
      <c r="S121" s="27"/>
      <c r="T121" s="26"/>
      <c r="U121" s="28"/>
      <c r="V121" s="26"/>
      <c r="W121" s="27"/>
      <c r="X121" s="23"/>
      <c r="Y121" s="28"/>
      <c r="Z121" s="23"/>
      <c r="AA121" s="27"/>
      <c r="AB121" s="23"/>
      <c r="AC121" s="23"/>
      <c r="AD121" s="23"/>
      <c r="AE121" s="26"/>
      <c r="AF121" s="51"/>
      <c r="AG121" s="25"/>
      <c r="AH121" s="25"/>
    </row>
    <row r="122" spans="1:34" ht="12.75">
      <c r="A122" s="23"/>
      <c r="B122" s="23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3"/>
      <c r="O122" s="24"/>
      <c r="P122" s="563"/>
      <c r="Q122" s="25"/>
      <c r="R122" s="26"/>
      <c r="S122" s="27"/>
      <c r="T122" s="26"/>
      <c r="U122" s="28"/>
      <c r="V122" s="26"/>
      <c r="W122" s="27"/>
      <c r="X122" s="23"/>
      <c r="Y122" s="28"/>
      <c r="Z122" s="23"/>
      <c r="AA122" s="27"/>
      <c r="AB122" s="23"/>
      <c r="AC122" s="23"/>
      <c r="AD122" s="23"/>
      <c r="AE122" s="26"/>
      <c r="AF122" s="51"/>
      <c r="AG122" s="25"/>
      <c r="AH122" s="25"/>
    </row>
    <row r="123" spans="1:34" ht="12.75">
      <c r="A123" s="23"/>
      <c r="B123" s="23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3"/>
      <c r="O123" s="24"/>
      <c r="P123" s="563"/>
      <c r="Q123" s="25"/>
      <c r="R123" s="26"/>
      <c r="S123" s="27"/>
      <c r="T123" s="26"/>
      <c r="U123" s="28"/>
      <c r="V123" s="26"/>
      <c r="W123" s="27"/>
      <c r="X123" s="23"/>
      <c r="Y123" s="28"/>
      <c r="Z123" s="23"/>
      <c r="AA123" s="27"/>
      <c r="AB123" s="23"/>
      <c r="AC123" s="23"/>
      <c r="AD123" s="23"/>
      <c r="AE123" s="26"/>
      <c r="AF123" s="51"/>
      <c r="AG123" s="25"/>
      <c r="AH123" s="25"/>
    </row>
    <row r="124" spans="1:34" ht="12.75">
      <c r="A124" s="23"/>
      <c r="B124" s="23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3"/>
      <c r="O124" s="24"/>
      <c r="P124" s="563"/>
      <c r="Q124" s="25"/>
      <c r="R124" s="26"/>
      <c r="S124" s="27"/>
      <c r="T124" s="26"/>
      <c r="U124" s="28"/>
      <c r="V124" s="26"/>
      <c r="W124" s="27"/>
      <c r="X124" s="23"/>
      <c r="Y124" s="28"/>
      <c r="Z124" s="23"/>
      <c r="AA124" s="27"/>
      <c r="AB124" s="23"/>
      <c r="AC124" s="23"/>
      <c r="AD124" s="23"/>
      <c r="AE124" s="26"/>
      <c r="AF124" s="51"/>
      <c r="AG124" s="25"/>
      <c r="AH124" s="25"/>
    </row>
    <row r="125" spans="1:34" ht="12.75">
      <c r="A125" s="23"/>
      <c r="B125" s="23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3"/>
      <c r="O125" s="24"/>
      <c r="P125" s="563"/>
      <c r="Q125" s="25"/>
      <c r="R125" s="26"/>
      <c r="S125" s="27"/>
      <c r="T125" s="26"/>
      <c r="U125" s="28"/>
      <c r="V125" s="26"/>
      <c r="W125" s="27"/>
      <c r="X125" s="23"/>
      <c r="Y125" s="28"/>
      <c r="Z125" s="23"/>
      <c r="AA125" s="27"/>
      <c r="AB125" s="23"/>
      <c r="AC125" s="23"/>
      <c r="AD125" s="23"/>
      <c r="AE125" s="26"/>
      <c r="AF125" s="51"/>
      <c r="AG125" s="25"/>
      <c r="AH125" s="25"/>
    </row>
    <row r="126" spans="1:34" ht="12.75">
      <c r="A126" s="23"/>
      <c r="B126" s="23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3"/>
      <c r="O126" s="24"/>
      <c r="P126" s="563"/>
      <c r="Q126" s="25"/>
      <c r="R126" s="26"/>
      <c r="S126" s="27"/>
      <c r="T126" s="26"/>
      <c r="U126" s="28"/>
      <c r="V126" s="26"/>
      <c r="W126" s="27"/>
      <c r="X126" s="23"/>
      <c r="Y126" s="28"/>
      <c r="Z126" s="23"/>
      <c r="AA126" s="27"/>
      <c r="AB126" s="23"/>
      <c r="AC126" s="23"/>
      <c r="AD126" s="23"/>
      <c r="AE126" s="26"/>
      <c r="AF126" s="51"/>
      <c r="AG126" s="25"/>
      <c r="AH126" s="25"/>
    </row>
    <row r="127" spans="1:34" ht="12.75">
      <c r="A127" s="23"/>
      <c r="B127" s="23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3"/>
      <c r="O127" s="24"/>
      <c r="P127" s="563"/>
      <c r="Q127" s="25"/>
      <c r="R127" s="26"/>
      <c r="S127" s="27"/>
      <c r="T127" s="26"/>
      <c r="U127" s="28"/>
      <c r="V127" s="26"/>
      <c r="W127" s="27"/>
      <c r="X127" s="23"/>
      <c r="Y127" s="28"/>
      <c r="Z127" s="23"/>
      <c r="AA127" s="27"/>
      <c r="AB127" s="23"/>
      <c r="AC127" s="23"/>
      <c r="AD127" s="23"/>
      <c r="AE127" s="26"/>
      <c r="AF127" s="51"/>
      <c r="AG127" s="25"/>
      <c r="AH127" s="25"/>
    </row>
    <row r="128" spans="1:34" ht="12.75">
      <c r="A128" s="23"/>
      <c r="B128" s="23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3"/>
      <c r="O128" s="24"/>
      <c r="P128" s="563"/>
      <c r="Q128" s="25"/>
      <c r="R128" s="26"/>
      <c r="S128" s="27"/>
      <c r="T128" s="26"/>
      <c r="U128" s="28"/>
      <c r="V128" s="26"/>
      <c r="W128" s="27"/>
      <c r="X128" s="23"/>
      <c r="Y128" s="28"/>
      <c r="Z128" s="23"/>
      <c r="AA128" s="27"/>
      <c r="AB128" s="23"/>
      <c r="AC128" s="23"/>
      <c r="AD128" s="23"/>
      <c r="AE128" s="26"/>
      <c r="AF128" s="51"/>
      <c r="AG128" s="25"/>
      <c r="AH128" s="25"/>
    </row>
    <row r="129" spans="1:34" ht="12.75">
      <c r="A129" s="23"/>
      <c r="B129" s="23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3"/>
      <c r="O129" s="24"/>
      <c r="P129" s="563"/>
      <c r="Q129" s="25"/>
      <c r="R129" s="26"/>
      <c r="S129" s="27"/>
      <c r="T129" s="26"/>
      <c r="U129" s="28"/>
      <c r="V129" s="26"/>
      <c r="W129" s="27"/>
      <c r="X129" s="23"/>
      <c r="Y129" s="28"/>
      <c r="Z129" s="23"/>
      <c r="AA129" s="27"/>
      <c r="AB129" s="23"/>
      <c r="AC129" s="23"/>
      <c r="AD129" s="23"/>
      <c r="AE129" s="26"/>
      <c r="AF129" s="51"/>
      <c r="AG129" s="25"/>
      <c r="AH129" s="25"/>
    </row>
    <row r="130" spans="1:34" ht="12.75">
      <c r="A130" s="23"/>
      <c r="B130" s="23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3"/>
      <c r="O130" s="24"/>
      <c r="P130" s="563"/>
      <c r="Q130" s="25"/>
      <c r="R130" s="26"/>
      <c r="S130" s="27"/>
      <c r="T130" s="26"/>
      <c r="U130" s="28"/>
      <c r="V130" s="26"/>
      <c r="W130" s="27"/>
      <c r="X130" s="23"/>
      <c r="Y130" s="28"/>
      <c r="Z130" s="23"/>
      <c r="AA130" s="27"/>
      <c r="AB130" s="23"/>
      <c r="AC130" s="23"/>
      <c r="AD130" s="23"/>
      <c r="AE130" s="26"/>
      <c r="AF130" s="51"/>
      <c r="AG130" s="25"/>
      <c r="AH130" s="25"/>
    </row>
    <row r="131" spans="1:34" ht="12.75">
      <c r="A131" s="23"/>
      <c r="B131" s="23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3"/>
      <c r="O131" s="24"/>
      <c r="P131" s="563"/>
      <c r="Q131" s="25"/>
      <c r="R131" s="26"/>
      <c r="S131" s="27"/>
      <c r="T131" s="26"/>
      <c r="U131" s="28"/>
      <c r="V131" s="26"/>
      <c r="W131" s="27"/>
      <c r="X131" s="23"/>
      <c r="Y131" s="28"/>
      <c r="Z131" s="23"/>
      <c r="AA131" s="27"/>
      <c r="AB131" s="23"/>
      <c r="AC131" s="23"/>
      <c r="AD131" s="23"/>
      <c r="AE131" s="26"/>
      <c r="AF131" s="51"/>
      <c r="AG131" s="25"/>
      <c r="AH131" s="25"/>
    </row>
    <row r="132" spans="1:34" ht="12.75">
      <c r="A132" s="23"/>
      <c r="B132" s="23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3"/>
      <c r="O132" s="24"/>
      <c r="P132" s="563"/>
      <c r="Q132" s="25"/>
      <c r="R132" s="26"/>
      <c r="S132" s="27"/>
      <c r="T132" s="26"/>
      <c r="U132" s="28"/>
      <c r="V132" s="26"/>
      <c r="W132" s="27"/>
      <c r="X132" s="23"/>
      <c r="Y132" s="28"/>
      <c r="Z132" s="23"/>
      <c r="AA132" s="27"/>
      <c r="AB132" s="23"/>
      <c r="AC132" s="23"/>
      <c r="AD132" s="23"/>
      <c r="AE132" s="26"/>
      <c r="AF132" s="51"/>
      <c r="AG132" s="25"/>
      <c r="AH132" s="25"/>
    </row>
    <row r="133" spans="1:34" ht="12.75">
      <c r="A133" s="23"/>
      <c r="B133" s="23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3"/>
      <c r="O133" s="24"/>
      <c r="P133" s="563"/>
      <c r="Q133" s="25"/>
      <c r="R133" s="26"/>
      <c r="S133" s="27"/>
      <c r="T133" s="26"/>
      <c r="U133" s="28"/>
      <c r="V133" s="26"/>
      <c r="W133" s="27"/>
      <c r="X133" s="23"/>
      <c r="Y133" s="28"/>
      <c r="Z133" s="23"/>
      <c r="AA133" s="27"/>
      <c r="AB133" s="23"/>
      <c r="AC133" s="23"/>
      <c r="AD133" s="23"/>
      <c r="AE133" s="26"/>
      <c r="AF133" s="51"/>
      <c r="AG133" s="25"/>
      <c r="AH133" s="25"/>
    </row>
    <row r="134" spans="1:34" ht="12.75">
      <c r="A134" s="23"/>
      <c r="B134" s="23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3"/>
      <c r="O134" s="24"/>
      <c r="P134" s="563"/>
      <c r="Q134" s="25"/>
      <c r="R134" s="26"/>
      <c r="S134" s="27"/>
      <c r="T134" s="26"/>
      <c r="U134" s="28"/>
      <c r="V134" s="26"/>
      <c r="W134" s="27"/>
      <c r="X134" s="23"/>
      <c r="Y134" s="28"/>
      <c r="Z134" s="23"/>
      <c r="AA134" s="27"/>
      <c r="AB134" s="23"/>
      <c r="AC134" s="23"/>
      <c r="AD134" s="23"/>
      <c r="AE134" s="26"/>
      <c r="AF134" s="51"/>
      <c r="AG134" s="25"/>
      <c r="AH134" s="25"/>
    </row>
    <row r="135" spans="1:34" ht="12.75">
      <c r="A135" s="23"/>
      <c r="B135" s="23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3"/>
      <c r="O135" s="24"/>
      <c r="P135" s="563"/>
      <c r="Q135" s="25"/>
      <c r="R135" s="26"/>
      <c r="S135" s="27"/>
      <c r="T135" s="26"/>
      <c r="U135" s="28"/>
      <c r="V135" s="26"/>
      <c r="W135" s="27"/>
      <c r="X135" s="23"/>
      <c r="Y135" s="28"/>
      <c r="Z135" s="23"/>
      <c r="AA135" s="27"/>
      <c r="AB135" s="23"/>
      <c r="AC135" s="23"/>
      <c r="AD135" s="23"/>
      <c r="AE135" s="26"/>
      <c r="AF135" s="51"/>
      <c r="AG135" s="25"/>
      <c r="AH135" s="25"/>
    </row>
    <row r="136" spans="1:34" ht="12.75">
      <c r="A136" s="23"/>
      <c r="B136" s="23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3"/>
      <c r="O136" s="24"/>
      <c r="P136" s="563"/>
      <c r="Q136" s="25"/>
      <c r="R136" s="26"/>
      <c r="S136" s="27"/>
      <c r="T136" s="26"/>
      <c r="U136" s="28"/>
      <c r="V136" s="26"/>
      <c r="W136" s="27"/>
      <c r="X136" s="23"/>
      <c r="Y136" s="28"/>
      <c r="Z136" s="23"/>
      <c r="AA136" s="27"/>
      <c r="AB136" s="23"/>
      <c r="AC136" s="23"/>
      <c r="AD136" s="23"/>
      <c r="AE136" s="26"/>
      <c r="AF136" s="51"/>
      <c r="AG136" s="25"/>
      <c r="AH136" s="25"/>
    </row>
    <row r="137" spans="1:34" ht="12.75">
      <c r="A137" s="23"/>
      <c r="B137" s="23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3"/>
      <c r="O137" s="24"/>
      <c r="P137" s="563"/>
      <c r="Q137" s="25"/>
      <c r="R137" s="26"/>
      <c r="S137" s="27"/>
      <c r="T137" s="26"/>
      <c r="U137" s="28"/>
      <c r="V137" s="26"/>
      <c r="W137" s="27"/>
      <c r="X137" s="23"/>
      <c r="Y137" s="28"/>
      <c r="Z137" s="23"/>
      <c r="AA137" s="27"/>
      <c r="AB137" s="23"/>
      <c r="AC137" s="23"/>
      <c r="AD137" s="23"/>
      <c r="AE137" s="26"/>
      <c r="AF137" s="51"/>
      <c r="AG137" s="25"/>
      <c r="AH137" s="25"/>
    </row>
    <row r="138" spans="1:34" ht="12.75">
      <c r="A138" s="23"/>
      <c r="B138" s="23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3"/>
      <c r="O138" s="24"/>
      <c r="P138" s="563"/>
      <c r="Q138" s="25"/>
      <c r="R138" s="26"/>
      <c r="S138" s="27"/>
      <c r="T138" s="26"/>
      <c r="U138" s="28"/>
      <c r="V138" s="26"/>
      <c r="W138" s="27"/>
      <c r="X138" s="23"/>
      <c r="Y138" s="28"/>
      <c r="Z138" s="23"/>
      <c r="AA138" s="27"/>
      <c r="AB138" s="23"/>
      <c r="AC138" s="23"/>
      <c r="AD138" s="23"/>
      <c r="AE138" s="26"/>
      <c r="AF138" s="51"/>
      <c r="AG138" s="25"/>
      <c r="AH138" s="25"/>
    </row>
    <row r="139" spans="1:34" ht="12.75">
      <c r="A139" s="23"/>
      <c r="B139" s="23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3"/>
      <c r="O139" s="24"/>
      <c r="P139" s="563"/>
      <c r="Q139" s="25"/>
      <c r="R139" s="26"/>
      <c r="S139" s="27"/>
      <c r="T139" s="26"/>
      <c r="U139" s="28"/>
      <c r="V139" s="26"/>
      <c r="W139" s="27"/>
      <c r="X139" s="23"/>
      <c r="Y139" s="28"/>
      <c r="Z139" s="23"/>
      <c r="AA139" s="27"/>
      <c r="AB139" s="23"/>
      <c r="AC139" s="23"/>
      <c r="AD139" s="23"/>
      <c r="AE139" s="26"/>
      <c r="AF139" s="51"/>
      <c r="AG139" s="25"/>
      <c r="AH139" s="25"/>
    </row>
    <row r="140" spans="1:34" ht="12.75">
      <c r="A140" s="23"/>
      <c r="B140" s="23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3"/>
      <c r="O140" s="24"/>
      <c r="P140" s="563"/>
      <c r="Q140" s="25"/>
      <c r="R140" s="26"/>
      <c r="S140" s="27"/>
      <c r="T140" s="26"/>
      <c r="U140" s="28"/>
      <c r="V140" s="26"/>
      <c r="W140" s="27"/>
      <c r="X140" s="23"/>
      <c r="Y140" s="28"/>
      <c r="Z140" s="23"/>
      <c r="AA140" s="27"/>
      <c r="AB140" s="23"/>
      <c r="AC140" s="23"/>
      <c r="AD140" s="23"/>
      <c r="AE140" s="26"/>
      <c r="AF140" s="51"/>
      <c r="AG140" s="25"/>
      <c r="AH140" s="25"/>
    </row>
    <row r="141" spans="1:34" ht="12.75">
      <c r="A141" s="23"/>
      <c r="B141" s="23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3"/>
      <c r="O141" s="24"/>
      <c r="P141" s="563"/>
      <c r="Q141" s="25"/>
      <c r="R141" s="26"/>
      <c r="S141" s="27"/>
      <c r="T141" s="26"/>
      <c r="U141" s="28"/>
      <c r="V141" s="26"/>
      <c r="W141" s="27"/>
      <c r="X141" s="23"/>
      <c r="Y141" s="28"/>
      <c r="Z141" s="23"/>
      <c r="AA141" s="27"/>
      <c r="AB141" s="23"/>
      <c r="AC141" s="23"/>
      <c r="AD141" s="23"/>
      <c r="AE141" s="26"/>
      <c r="AF141" s="51"/>
      <c r="AG141" s="25"/>
      <c r="AH141" s="25"/>
    </row>
    <row r="142" spans="1:34" ht="12.75">
      <c r="A142" s="23"/>
      <c r="B142" s="23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3"/>
      <c r="O142" s="24"/>
      <c r="P142" s="563"/>
      <c r="Q142" s="25"/>
      <c r="R142" s="26"/>
      <c r="S142" s="27"/>
      <c r="T142" s="26"/>
      <c r="U142" s="28"/>
      <c r="V142" s="26"/>
      <c r="W142" s="27"/>
      <c r="X142" s="23"/>
      <c r="Y142" s="28"/>
      <c r="Z142" s="23"/>
      <c r="AA142" s="27"/>
      <c r="AB142" s="23"/>
      <c r="AC142" s="23"/>
      <c r="AD142" s="23"/>
      <c r="AE142" s="26"/>
      <c r="AF142" s="51"/>
      <c r="AG142" s="25"/>
      <c r="AH142" s="25"/>
    </row>
    <row r="143" spans="1:34" ht="12.75">
      <c r="A143" s="23"/>
      <c r="B143" s="23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3"/>
      <c r="O143" s="24"/>
      <c r="P143" s="563"/>
      <c r="Q143" s="25"/>
      <c r="R143" s="26"/>
      <c r="S143" s="27"/>
      <c r="T143" s="26"/>
      <c r="U143" s="28"/>
      <c r="V143" s="26"/>
      <c r="W143" s="27"/>
      <c r="X143" s="23"/>
      <c r="Y143" s="28"/>
      <c r="Z143" s="23"/>
      <c r="AA143" s="27"/>
      <c r="AB143" s="23"/>
      <c r="AC143" s="23"/>
      <c r="AD143" s="23"/>
      <c r="AE143" s="26"/>
      <c r="AF143" s="51"/>
      <c r="AG143" s="25"/>
      <c r="AH143" s="25"/>
    </row>
    <row r="144" spans="1:34" ht="12.75">
      <c r="A144" s="23"/>
      <c r="B144" s="23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3"/>
      <c r="O144" s="24"/>
      <c r="P144" s="563"/>
      <c r="Q144" s="25"/>
      <c r="R144" s="26"/>
      <c r="S144" s="27"/>
      <c r="T144" s="26"/>
      <c r="U144" s="28"/>
      <c r="V144" s="26"/>
      <c r="W144" s="27"/>
      <c r="X144" s="23"/>
      <c r="Y144" s="28"/>
      <c r="Z144" s="23"/>
      <c r="AA144" s="27"/>
      <c r="AB144" s="23"/>
      <c r="AC144" s="23"/>
      <c r="AD144" s="23"/>
      <c r="AE144" s="26"/>
      <c r="AF144" s="51"/>
      <c r="AG144" s="25"/>
      <c r="AH144" s="25"/>
    </row>
    <row r="145" spans="1:34" ht="12.75">
      <c r="A145" s="23"/>
      <c r="B145" s="23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3"/>
      <c r="O145" s="24"/>
      <c r="P145" s="563"/>
      <c r="Q145" s="25"/>
      <c r="R145" s="26"/>
      <c r="S145" s="27"/>
      <c r="T145" s="26"/>
      <c r="U145" s="28"/>
      <c r="V145" s="26"/>
      <c r="W145" s="27"/>
      <c r="X145" s="23"/>
      <c r="Y145" s="28"/>
      <c r="Z145" s="23"/>
      <c r="AA145" s="27"/>
      <c r="AB145" s="23"/>
      <c r="AC145" s="23"/>
      <c r="AD145" s="23"/>
      <c r="AE145" s="26"/>
      <c r="AF145" s="51"/>
      <c r="AG145" s="25"/>
      <c r="AH145" s="25"/>
    </row>
    <row r="146" spans="1:34" ht="12.75">
      <c r="A146" s="23"/>
      <c r="B146" s="23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3"/>
      <c r="O146" s="24"/>
      <c r="P146" s="563"/>
      <c r="Q146" s="25"/>
      <c r="R146" s="26"/>
      <c r="S146" s="27"/>
      <c r="T146" s="26"/>
      <c r="U146" s="28"/>
      <c r="V146" s="26"/>
      <c r="W146" s="27"/>
      <c r="X146" s="23"/>
      <c r="Y146" s="28"/>
      <c r="Z146" s="23"/>
      <c r="AA146" s="27"/>
      <c r="AB146" s="23"/>
      <c r="AC146" s="23"/>
      <c r="AD146" s="23"/>
      <c r="AE146" s="26"/>
      <c r="AF146" s="51"/>
      <c r="AG146" s="25"/>
      <c r="AH146" s="25"/>
    </row>
    <row r="147" spans="1:34" ht="12.75">
      <c r="A147" s="23"/>
      <c r="B147" s="23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3"/>
      <c r="O147" s="24"/>
      <c r="P147" s="563"/>
      <c r="Q147" s="25"/>
      <c r="R147" s="26"/>
      <c r="S147" s="27"/>
      <c r="T147" s="26"/>
      <c r="U147" s="28"/>
      <c r="V147" s="26"/>
      <c r="W147" s="27"/>
      <c r="X147" s="23"/>
      <c r="Y147" s="28"/>
      <c r="Z147" s="23"/>
      <c r="AA147" s="27"/>
      <c r="AB147" s="23"/>
      <c r="AC147" s="23"/>
      <c r="AD147" s="23"/>
      <c r="AE147" s="26"/>
      <c r="AF147" s="51"/>
      <c r="AG147" s="25"/>
      <c r="AH147" s="25"/>
    </row>
    <row r="148" spans="1:34" ht="12.75">
      <c r="A148" s="23"/>
      <c r="B148" s="23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3"/>
      <c r="O148" s="24"/>
      <c r="P148" s="563"/>
      <c r="Q148" s="25"/>
      <c r="R148" s="26"/>
      <c r="S148" s="27"/>
      <c r="T148" s="26"/>
      <c r="U148" s="28"/>
      <c r="V148" s="26"/>
      <c r="W148" s="27"/>
      <c r="X148" s="23"/>
      <c r="Y148" s="28"/>
      <c r="Z148" s="23"/>
      <c r="AA148" s="27"/>
      <c r="AB148" s="23"/>
      <c r="AC148" s="23"/>
      <c r="AD148" s="23"/>
      <c r="AE148" s="26"/>
      <c r="AF148" s="51"/>
      <c r="AG148" s="25"/>
      <c r="AH148" s="25"/>
    </row>
    <row r="149" spans="1:34" ht="12.75">
      <c r="A149" s="23"/>
      <c r="B149" s="23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3"/>
      <c r="O149" s="24"/>
      <c r="P149" s="563"/>
      <c r="Q149" s="25"/>
      <c r="R149" s="26"/>
      <c r="S149" s="27"/>
      <c r="T149" s="26"/>
      <c r="U149" s="28"/>
      <c r="V149" s="26"/>
      <c r="W149" s="27"/>
      <c r="X149" s="23"/>
      <c r="Y149" s="28"/>
      <c r="Z149" s="23"/>
      <c r="AA149" s="27"/>
      <c r="AB149" s="23"/>
      <c r="AC149" s="23"/>
      <c r="AD149" s="23"/>
      <c r="AE149" s="26"/>
      <c r="AF149" s="51"/>
      <c r="AG149" s="25"/>
      <c r="AH149" s="25"/>
    </row>
    <row r="150" spans="1:34" ht="12.75">
      <c r="A150" s="23"/>
      <c r="B150" s="23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3"/>
      <c r="O150" s="24"/>
      <c r="P150" s="563"/>
      <c r="Q150" s="25"/>
      <c r="R150" s="26"/>
      <c r="S150" s="27"/>
      <c r="T150" s="26"/>
      <c r="U150" s="28"/>
      <c r="V150" s="26"/>
      <c r="W150" s="27"/>
      <c r="X150" s="23"/>
      <c r="Y150" s="28"/>
      <c r="Z150" s="23"/>
      <c r="AA150" s="27"/>
      <c r="AB150" s="23"/>
      <c r="AC150" s="23"/>
      <c r="AD150" s="23"/>
      <c r="AE150" s="26"/>
      <c r="AF150" s="51"/>
      <c r="AG150" s="25"/>
      <c r="AH150" s="25"/>
    </row>
    <row r="151" spans="1:34" ht="12.75">
      <c r="A151" s="23"/>
      <c r="B151" s="23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3"/>
      <c r="O151" s="24"/>
      <c r="P151" s="563"/>
      <c r="Q151" s="25"/>
      <c r="R151" s="26"/>
      <c r="S151" s="27"/>
      <c r="T151" s="26"/>
      <c r="U151" s="28"/>
      <c r="V151" s="26"/>
      <c r="W151" s="27"/>
      <c r="X151" s="23"/>
      <c r="Y151" s="28"/>
      <c r="Z151" s="23"/>
      <c r="AA151" s="27"/>
      <c r="AB151" s="23"/>
      <c r="AC151" s="23"/>
      <c r="AD151" s="23"/>
      <c r="AE151" s="26"/>
      <c r="AF151" s="51"/>
      <c r="AG151" s="25"/>
      <c r="AH151" s="25"/>
    </row>
    <row r="152" spans="1:34" ht="12.75">
      <c r="A152" s="23"/>
      <c r="B152" s="23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3"/>
      <c r="O152" s="24"/>
      <c r="P152" s="563"/>
      <c r="Q152" s="25"/>
      <c r="R152" s="26"/>
      <c r="S152" s="27"/>
      <c r="T152" s="26"/>
      <c r="U152" s="28"/>
      <c r="V152" s="26"/>
      <c r="W152" s="27"/>
      <c r="X152" s="23"/>
      <c r="Y152" s="28"/>
      <c r="Z152" s="23"/>
      <c r="AA152" s="27"/>
      <c r="AB152" s="23"/>
      <c r="AC152" s="23"/>
      <c r="AD152" s="23"/>
      <c r="AE152" s="26"/>
      <c r="AF152" s="51"/>
      <c r="AG152" s="25"/>
      <c r="AH152" s="25"/>
    </row>
    <row r="153" spans="1:34" ht="12.75">
      <c r="A153" s="23"/>
      <c r="B153" s="23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3"/>
      <c r="O153" s="24"/>
      <c r="P153" s="563"/>
      <c r="Q153" s="25"/>
      <c r="R153" s="26"/>
      <c r="S153" s="27"/>
      <c r="T153" s="26"/>
      <c r="U153" s="28"/>
      <c r="V153" s="26"/>
      <c r="W153" s="27"/>
      <c r="X153" s="23"/>
      <c r="Y153" s="28"/>
      <c r="Z153" s="23"/>
      <c r="AA153" s="27"/>
      <c r="AB153" s="23"/>
      <c r="AC153" s="23"/>
      <c r="AD153" s="23"/>
      <c r="AE153" s="26"/>
      <c r="AF153" s="51"/>
      <c r="AG153" s="25"/>
      <c r="AH153" s="25"/>
    </row>
    <row r="154" spans="1:34" ht="12.75">
      <c r="A154" s="23"/>
      <c r="B154" s="23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3"/>
      <c r="O154" s="24"/>
      <c r="P154" s="563"/>
      <c r="Q154" s="25"/>
      <c r="R154" s="26"/>
      <c r="S154" s="27"/>
      <c r="T154" s="26"/>
      <c r="U154" s="28"/>
      <c r="V154" s="26"/>
      <c r="W154" s="27"/>
      <c r="X154" s="23"/>
      <c r="Y154" s="28"/>
      <c r="Z154" s="23"/>
      <c r="AA154" s="27"/>
      <c r="AB154" s="23"/>
      <c r="AC154" s="23"/>
      <c r="AD154" s="23"/>
      <c r="AE154" s="26"/>
      <c r="AF154" s="51"/>
      <c r="AG154" s="25"/>
      <c r="AH154" s="25"/>
    </row>
    <row r="155" spans="1:34" ht="12.75">
      <c r="A155" s="23"/>
      <c r="B155" s="23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3"/>
      <c r="O155" s="24"/>
      <c r="P155" s="563"/>
      <c r="Q155" s="25"/>
      <c r="R155" s="26"/>
      <c r="S155" s="27"/>
      <c r="T155" s="26"/>
      <c r="U155" s="28"/>
      <c r="V155" s="26"/>
      <c r="W155" s="27"/>
      <c r="X155" s="23"/>
      <c r="Y155" s="28"/>
      <c r="Z155" s="23"/>
      <c r="AA155" s="27"/>
      <c r="AB155" s="23"/>
      <c r="AC155" s="23"/>
      <c r="AD155" s="23"/>
      <c r="AE155" s="26"/>
      <c r="AF155" s="51"/>
      <c r="AG155" s="25"/>
      <c r="AH155" s="25"/>
    </row>
    <row r="156" spans="1:34" ht="12.75">
      <c r="A156" s="23"/>
      <c r="B156" s="23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3"/>
      <c r="O156" s="24"/>
      <c r="P156" s="563"/>
      <c r="Q156" s="25"/>
      <c r="R156" s="26"/>
      <c r="S156" s="27"/>
      <c r="T156" s="26"/>
      <c r="U156" s="28"/>
      <c r="V156" s="26"/>
      <c r="W156" s="27"/>
      <c r="X156" s="23"/>
      <c r="Y156" s="28"/>
      <c r="Z156" s="23"/>
      <c r="AA156" s="27"/>
      <c r="AB156" s="23"/>
      <c r="AC156" s="23"/>
      <c r="AD156" s="23"/>
      <c r="AE156" s="26"/>
      <c r="AF156" s="51"/>
      <c r="AG156" s="25"/>
      <c r="AH156" s="25"/>
    </row>
    <row r="157" spans="1:34" ht="12.75">
      <c r="A157" s="23"/>
      <c r="B157" s="23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3"/>
      <c r="O157" s="24"/>
      <c r="P157" s="563"/>
      <c r="Q157" s="25"/>
      <c r="R157" s="26"/>
      <c r="S157" s="27"/>
      <c r="T157" s="26"/>
      <c r="U157" s="28"/>
      <c r="V157" s="26"/>
      <c r="W157" s="27"/>
      <c r="X157" s="23"/>
      <c r="Y157" s="28"/>
      <c r="Z157" s="23"/>
      <c r="AA157" s="27"/>
      <c r="AB157" s="23"/>
      <c r="AC157" s="23"/>
      <c r="AD157" s="23"/>
      <c r="AE157" s="26"/>
      <c r="AF157" s="51"/>
      <c r="AG157" s="25"/>
      <c r="AH157" s="25"/>
    </row>
    <row r="158" spans="1:34" ht="12.75">
      <c r="A158" s="23"/>
      <c r="B158" s="23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3"/>
      <c r="O158" s="24"/>
      <c r="P158" s="563"/>
      <c r="Q158" s="25"/>
      <c r="R158" s="26"/>
      <c r="S158" s="27"/>
      <c r="T158" s="26"/>
      <c r="U158" s="28"/>
      <c r="V158" s="26"/>
      <c r="W158" s="27"/>
      <c r="X158" s="23"/>
      <c r="Y158" s="28"/>
      <c r="Z158" s="23"/>
      <c r="AA158" s="27"/>
      <c r="AB158" s="23"/>
      <c r="AC158" s="23"/>
      <c r="AD158" s="23"/>
      <c r="AE158" s="26"/>
      <c r="AF158" s="51"/>
      <c r="AG158" s="25"/>
      <c r="AH158" s="25"/>
    </row>
    <row r="159" spans="1:34" ht="12.75">
      <c r="A159" s="23"/>
      <c r="B159" s="23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3"/>
      <c r="O159" s="24"/>
      <c r="P159" s="563"/>
      <c r="Q159" s="25"/>
      <c r="R159" s="26"/>
      <c r="S159" s="27"/>
      <c r="T159" s="26"/>
      <c r="U159" s="28"/>
      <c r="V159" s="26"/>
      <c r="W159" s="27"/>
      <c r="X159" s="23"/>
      <c r="Y159" s="28"/>
      <c r="Z159" s="23"/>
      <c r="AA159" s="27"/>
      <c r="AB159" s="23"/>
      <c r="AC159" s="23"/>
      <c r="AD159" s="23"/>
      <c r="AE159" s="26"/>
      <c r="AF159" s="51"/>
      <c r="AG159" s="25"/>
      <c r="AH159" s="25"/>
    </row>
    <row r="160" spans="1:34" ht="12.75">
      <c r="A160" s="23"/>
      <c r="B160" s="23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3"/>
      <c r="O160" s="24"/>
      <c r="P160" s="563"/>
      <c r="Q160" s="25"/>
      <c r="R160" s="26"/>
      <c r="S160" s="27"/>
      <c r="T160" s="26"/>
      <c r="U160" s="28"/>
      <c r="V160" s="26"/>
      <c r="W160" s="27"/>
      <c r="X160" s="23"/>
      <c r="Y160" s="28"/>
      <c r="Z160" s="23"/>
      <c r="AA160" s="27"/>
      <c r="AB160" s="23"/>
      <c r="AC160" s="23"/>
      <c r="AD160" s="23"/>
      <c r="AE160" s="26"/>
      <c r="AF160" s="51"/>
      <c r="AG160" s="25"/>
      <c r="AH160" s="25"/>
    </row>
    <row r="161" spans="1:34" ht="12.75">
      <c r="A161" s="23"/>
      <c r="B161" s="23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3"/>
      <c r="O161" s="24"/>
      <c r="P161" s="563"/>
      <c r="Q161" s="25"/>
      <c r="R161" s="26"/>
      <c r="S161" s="27"/>
      <c r="T161" s="26"/>
      <c r="U161" s="28"/>
      <c r="V161" s="26"/>
      <c r="W161" s="27"/>
      <c r="X161" s="23"/>
      <c r="Y161" s="28"/>
      <c r="Z161" s="23"/>
      <c r="AA161" s="27"/>
      <c r="AB161" s="23"/>
      <c r="AC161" s="23"/>
      <c r="AD161" s="23"/>
      <c r="AE161" s="26"/>
      <c r="AF161" s="51"/>
      <c r="AG161" s="25"/>
      <c r="AH161" s="25"/>
    </row>
    <row r="162" spans="1:34" ht="12.75">
      <c r="A162" s="23"/>
      <c r="B162" s="23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3"/>
      <c r="O162" s="24"/>
      <c r="P162" s="563"/>
      <c r="Q162" s="25"/>
      <c r="R162" s="26"/>
      <c r="S162" s="27"/>
      <c r="T162" s="26"/>
      <c r="U162" s="28"/>
      <c r="V162" s="26"/>
      <c r="W162" s="27"/>
      <c r="X162" s="23"/>
      <c r="Y162" s="28"/>
      <c r="Z162" s="23"/>
      <c r="AA162" s="27"/>
      <c r="AB162" s="23"/>
      <c r="AC162" s="23"/>
      <c r="AD162" s="23"/>
      <c r="AE162" s="26"/>
      <c r="AF162" s="51"/>
      <c r="AG162" s="25"/>
      <c r="AH162" s="25"/>
    </row>
    <row r="163" spans="1:34" ht="12.75">
      <c r="A163" s="23"/>
      <c r="B163" s="23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3"/>
      <c r="O163" s="24"/>
      <c r="P163" s="563"/>
      <c r="Q163" s="25"/>
      <c r="R163" s="26"/>
      <c r="S163" s="27"/>
      <c r="T163" s="26"/>
      <c r="U163" s="28"/>
      <c r="V163" s="26"/>
      <c r="W163" s="27"/>
      <c r="X163" s="23"/>
      <c r="Y163" s="28"/>
      <c r="Z163" s="23"/>
      <c r="AA163" s="27"/>
      <c r="AB163" s="23"/>
      <c r="AC163" s="23"/>
      <c r="AD163" s="23"/>
      <c r="AE163" s="26"/>
      <c r="AF163" s="51"/>
      <c r="AG163" s="25"/>
      <c r="AH163" s="25"/>
    </row>
    <row r="164" spans="1:34" ht="12.75">
      <c r="A164" s="23"/>
      <c r="B164" s="23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3"/>
      <c r="O164" s="24"/>
      <c r="P164" s="563"/>
      <c r="Q164" s="25"/>
      <c r="R164" s="26"/>
      <c r="S164" s="27"/>
      <c r="T164" s="26"/>
      <c r="U164" s="28"/>
      <c r="V164" s="26"/>
      <c r="W164" s="27"/>
      <c r="X164" s="23"/>
      <c r="Y164" s="28"/>
      <c r="Z164" s="23"/>
      <c r="AA164" s="27"/>
      <c r="AB164" s="23"/>
      <c r="AC164" s="23"/>
      <c r="AD164" s="23"/>
      <c r="AE164" s="26"/>
      <c r="AF164" s="51"/>
      <c r="AG164" s="25"/>
      <c r="AH164" s="25"/>
    </row>
    <row r="165" spans="1:34" ht="12.75">
      <c r="A165" s="23"/>
      <c r="B165" s="23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3"/>
      <c r="O165" s="24"/>
      <c r="P165" s="563"/>
      <c r="Q165" s="25"/>
      <c r="R165" s="26"/>
      <c r="S165" s="27"/>
      <c r="T165" s="26"/>
      <c r="U165" s="28"/>
      <c r="V165" s="26"/>
      <c r="W165" s="27"/>
      <c r="X165" s="23"/>
      <c r="Y165" s="28"/>
      <c r="Z165" s="23"/>
      <c r="AA165" s="27"/>
      <c r="AB165" s="23"/>
      <c r="AC165" s="23"/>
      <c r="AD165" s="23"/>
      <c r="AE165" s="26"/>
      <c r="AF165" s="51"/>
      <c r="AG165" s="25"/>
      <c r="AH165" s="25"/>
    </row>
    <row r="166" spans="1:34" ht="12.75">
      <c r="A166" s="23"/>
      <c r="B166" s="23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3"/>
      <c r="O166" s="24"/>
      <c r="P166" s="563"/>
      <c r="Q166" s="25"/>
      <c r="R166" s="26"/>
      <c r="S166" s="27"/>
      <c r="T166" s="26"/>
      <c r="U166" s="28"/>
      <c r="V166" s="26"/>
      <c r="W166" s="27"/>
      <c r="X166" s="23"/>
      <c r="Y166" s="28"/>
      <c r="Z166" s="23"/>
      <c r="AA166" s="27"/>
      <c r="AB166" s="23"/>
      <c r="AC166" s="23"/>
      <c r="AD166" s="23"/>
      <c r="AE166" s="26"/>
      <c r="AF166" s="51"/>
      <c r="AG166" s="25"/>
      <c r="AH166" s="25"/>
    </row>
    <row r="167" spans="1:34" ht="12.75">
      <c r="A167" s="23"/>
      <c r="B167" s="23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3"/>
      <c r="O167" s="24"/>
      <c r="P167" s="563"/>
      <c r="Q167" s="25"/>
      <c r="R167" s="26"/>
      <c r="S167" s="27"/>
      <c r="T167" s="26"/>
      <c r="U167" s="28"/>
      <c r="V167" s="26"/>
      <c r="W167" s="27"/>
      <c r="X167" s="23"/>
      <c r="Y167" s="28"/>
      <c r="Z167" s="23"/>
      <c r="AA167" s="27"/>
      <c r="AB167" s="23"/>
      <c r="AC167" s="23"/>
      <c r="AD167" s="23"/>
      <c r="AE167" s="26"/>
      <c r="AF167" s="51"/>
      <c r="AG167" s="25"/>
      <c r="AH167" s="25"/>
    </row>
    <row r="168" spans="1:34" ht="12.75">
      <c r="A168" s="23"/>
      <c r="B168" s="23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3"/>
      <c r="O168" s="24"/>
      <c r="P168" s="563"/>
      <c r="Q168" s="25"/>
      <c r="R168" s="26"/>
      <c r="S168" s="27"/>
      <c r="T168" s="26"/>
      <c r="U168" s="28"/>
      <c r="V168" s="26"/>
      <c r="W168" s="27"/>
      <c r="X168" s="23"/>
      <c r="Y168" s="28"/>
      <c r="Z168" s="23"/>
      <c r="AA168" s="27"/>
      <c r="AB168" s="23"/>
      <c r="AC168" s="23"/>
      <c r="AD168" s="23"/>
      <c r="AE168" s="26"/>
      <c r="AF168" s="51"/>
      <c r="AG168" s="25"/>
      <c r="AH168" s="25"/>
    </row>
    <row r="169" spans="1:34" ht="12.75">
      <c r="A169" s="23"/>
      <c r="B169" s="23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3"/>
      <c r="O169" s="24"/>
      <c r="P169" s="563"/>
      <c r="Q169" s="25"/>
      <c r="R169" s="26"/>
      <c r="S169" s="27"/>
      <c r="T169" s="26"/>
      <c r="U169" s="28"/>
      <c r="V169" s="26"/>
      <c r="W169" s="27"/>
      <c r="X169" s="23"/>
      <c r="Y169" s="28"/>
      <c r="Z169" s="23"/>
      <c r="AA169" s="27"/>
      <c r="AB169" s="23"/>
      <c r="AC169" s="23"/>
      <c r="AD169" s="23"/>
      <c r="AE169" s="26"/>
      <c r="AF169" s="51"/>
      <c r="AG169" s="25"/>
      <c r="AH169" s="25"/>
    </row>
    <row r="170" spans="1:34" ht="12.75">
      <c r="A170" s="23"/>
      <c r="B170" s="23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3"/>
      <c r="O170" s="24"/>
      <c r="P170" s="563"/>
      <c r="Q170" s="25"/>
      <c r="R170" s="26"/>
      <c r="S170" s="27"/>
      <c r="T170" s="26"/>
      <c r="U170" s="28"/>
      <c r="V170" s="26"/>
      <c r="W170" s="27"/>
      <c r="X170" s="23"/>
      <c r="Y170" s="28"/>
      <c r="Z170" s="23"/>
      <c r="AA170" s="27"/>
      <c r="AB170" s="23"/>
      <c r="AC170" s="23"/>
      <c r="AD170" s="23"/>
      <c r="AE170" s="26"/>
      <c r="AF170" s="51"/>
      <c r="AG170" s="25"/>
      <c r="AH170" s="25"/>
    </row>
    <row r="171" spans="1:34" ht="12.75">
      <c r="A171" s="23"/>
      <c r="B171" s="23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3"/>
      <c r="O171" s="24"/>
      <c r="P171" s="563"/>
      <c r="Q171" s="25"/>
      <c r="R171" s="26"/>
      <c r="S171" s="27"/>
      <c r="T171" s="26"/>
      <c r="U171" s="28"/>
      <c r="V171" s="26"/>
      <c r="W171" s="27"/>
      <c r="X171" s="23"/>
      <c r="Y171" s="28"/>
      <c r="Z171" s="23"/>
      <c r="AA171" s="27"/>
      <c r="AB171" s="23"/>
      <c r="AC171" s="23"/>
      <c r="AD171" s="23"/>
      <c r="AE171" s="26"/>
      <c r="AF171" s="51"/>
      <c r="AG171" s="25"/>
      <c r="AH171" s="25"/>
    </row>
    <row r="172" spans="1:34" ht="12.75">
      <c r="A172" s="23"/>
      <c r="B172" s="23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3"/>
      <c r="O172" s="24"/>
      <c r="P172" s="563"/>
      <c r="Q172" s="25"/>
      <c r="R172" s="26"/>
      <c r="S172" s="27"/>
      <c r="T172" s="26"/>
      <c r="U172" s="28"/>
      <c r="V172" s="26"/>
      <c r="W172" s="27"/>
      <c r="X172" s="23"/>
      <c r="Y172" s="28"/>
      <c r="Z172" s="23"/>
      <c r="AA172" s="27"/>
      <c r="AB172" s="23"/>
      <c r="AC172" s="23"/>
      <c r="AD172" s="23"/>
      <c r="AE172" s="26"/>
      <c r="AF172" s="51"/>
      <c r="AG172" s="25"/>
      <c r="AH172" s="25"/>
    </row>
    <row r="173" spans="1:34" ht="12.75">
      <c r="A173" s="23"/>
      <c r="B173" s="23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3"/>
      <c r="O173" s="24"/>
      <c r="P173" s="563"/>
      <c r="Q173" s="25"/>
      <c r="R173" s="26"/>
      <c r="S173" s="27"/>
      <c r="T173" s="26"/>
      <c r="U173" s="28"/>
      <c r="V173" s="26"/>
      <c r="W173" s="27"/>
      <c r="X173" s="23"/>
      <c r="Y173" s="28"/>
      <c r="Z173" s="23"/>
      <c r="AA173" s="27"/>
      <c r="AB173" s="23"/>
      <c r="AC173" s="23"/>
      <c r="AD173" s="23"/>
      <c r="AE173" s="26"/>
      <c r="AF173" s="51"/>
      <c r="AG173" s="25"/>
      <c r="AH173" s="25"/>
    </row>
    <row r="174" spans="1:34" ht="12.75">
      <c r="A174" s="23"/>
      <c r="B174" s="23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3"/>
      <c r="O174" s="24"/>
      <c r="P174" s="563"/>
      <c r="Q174" s="25"/>
      <c r="R174" s="26"/>
      <c r="S174" s="27"/>
      <c r="T174" s="26"/>
      <c r="U174" s="28"/>
      <c r="V174" s="26"/>
      <c r="W174" s="27"/>
      <c r="X174" s="23"/>
      <c r="Y174" s="28"/>
      <c r="Z174" s="23"/>
      <c r="AA174" s="27"/>
      <c r="AB174" s="23"/>
      <c r="AC174" s="23"/>
      <c r="AD174" s="23"/>
      <c r="AE174" s="26"/>
      <c r="AF174" s="51"/>
      <c r="AG174" s="25"/>
      <c r="AH174" s="25"/>
    </row>
    <row r="175" spans="1:34" ht="12.75">
      <c r="A175" s="23"/>
      <c r="B175" s="23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3"/>
      <c r="O175" s="24"/>
      <c r="P175" s="563"/>
      <c r="Q175" s="25"/>
      <c r="R175" s="26"/>
      <c r="S175" s="27"/>
      <c r="T175" s="26"/>
      <c r="U175" s="28"/>
      <c r="V175" s="26"/>
      <c r="W175" s="27"/>
      <c r="X175" s="23"/>
      <c r="Y175" s="28"/>
      <c r="Z175" s="23"/>
      <c r="AA175" s="27"/>
      <c r="AB175" s="23"/>
      <c r="AC175" s="23"/>
      <c r="AD175" s="23"/>
      <c r="AE175" s="26"/>
      <c r="AF175" s="51"/>
      <c r="AG175" s="25"/>
      <c r="AH175" s="25"/>
    </row>
    <row r="176" spans="1:34" ht="12.75">
      <c r="A176" s="23"/>
      <c r="B176" s="23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3"/>
      <c r="O176" s="24"/>
      <c r="P176" s="563"/>
      <c r="Q176" s="25"/>
      <c r="R176" s="26"/>
      <c r="S176" s="27"/>
      <c r="T176" s="26"/>
      <c r="U176" s="28"/>
      <c r="V176" s="26"/>
      <c r="W176" s="27"/>
      <c r="X176" s="23"/>
      <c r="Y176" s="28"/>
      <c r="Z176" s="23"/>
      <c r="AA176" s="27"/>
      <c r="AB176" s="23"/>
      <c r="AC176" s="23"/>
      <c r="AD176" s="23"/>
      <c r="AE176" s="26"/>
      <c r="AF176" s="51"/>
      <c r="AG176" s="25"/>
      <c r="AH176" s="25"/>
    </row>
    <row r="177" spans="1:34" ht="12.75">
      <c r="A177" s="23"/>
      <c r="B177" s="23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3"/>
      <c r="O177" s="24"/>
      <c r="P177" s="563"/>
      <c r="Q177" s="25"/>
      <c r="R177" s="26"/>
      <c r="S177" s="27"/>
      <c r="T177" s="26"/>
      <c r="U177" s="28"/>
      <c r="V177" s="26"/>
      <c r="W177" s="27"/>
      <c r="X177" s="23"/>
      <c r="Y177" s="28"/>
      <c r="Z177" s="23"/>
      <c r="AA177" s="27"/>
      <c r="AB177" s="23"/>
      <c r="AC177" s="23"/>
      <c r="AD177" s="23"/>
      <c r="AE177" s="26"/>
      <c r="AF177" s="51"/>
      <c r="AG177" s="25"/>
      <c r="AH177" s="25"/>
    </row>
    <row r="178" spans="1:34" ht="12.75">
      <c r="A178" s="23"/>
      <c r="B178" s="23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3"/>
      <c r="O178" s="24"/>
      <c r="P178" s="563"/>
      <c r="Q178" s="25"/>
      <c r="R178" s="26"/>
      <c r="S178" s="27"/>
      <c r="T178" s="26"/>
      <c r="U178" s="28"/>
      <c r="V178" s="26"/>
      <c r="W178" s="27"/>
      <c r="X178" s="23"/>
      <c r="Y178" s="28"/>
      <c r="Z178" s="23"/>
      <c r="AA178" s="27"/>
      <c r="AB178" s="23"/>
      <c r="AC178" s="23"/>
      <c r="AD178" s="23"/>
      <c r="AE178" s="26"/>
      <c r="AF178" s="51"/>
      <c r="AG178" s="25"/>
      <c r="AH178" s="25"/>
    </row>
    <row r="179" spans="1:34" ht="12.75">
      <c r="A179" s="23"/>
      <c r="B179" s="23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3"/>
      <c r="O179" s="24"/>
      <c r="P179" s="563"/>
      <c r="Q179" s="25"/>
      <c r="R179" s="26"/>
      <c r="S179" s="27"/>
      <c r="T179" s="26"/>
      <c r="U179" s="28"/>
      <c r="V179" s="26"/>
      <c r="W179" s="27"/>
      <c r="X179" s="23"/>
      <c r="Y179" s="28"/>
      <c r="Z179" s="23"/>
      <c r="AA179" s="27"/>
      <c r="AB179" s="23"/>
      <c r="AC179" s="23"/>
      <c r="AD179" s="23"/>
      <c r="AE179" s="26"/>
      <c r="AF179" s="51"/>
      <c r="AG179" s="25"/>
      <c r="AH179" s="25"/>
    </row>
    <row r="180" spans="1:34" ht="12.75">
      <c r="A180" s="23"/>
      <c r="B180" s="23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3"/>
      <c r="O180" s="24"/>
      <c r="P180" s="563"/>
      <c r="Q180" s="25"/>
      <c r="R180" s="26"/>
      <c r="S180" s="27"/>
      <c r="T180" s="26"/>
      <c r="U180" s="28"/>
      <c r="V180" s="26"/>
      <c r="W180" s="27"/>
      <c r="X180" s="23"/>
      <c r="Y180" s="28"/>
      <c r="Z180" s="23"/>
      <c r="AA180" s="27"/>
      <c r="AB180" s="23"/>
      <c r="AC180" s="23"/>
      <c r="AD180" s="23"/>
      <c r="AE180" s="26"/>
      <c r="AF180" s="51"/>
      <c r="AG180" s="25"/>
      <c r="AH180" s="25"/>
    </row>
    <row r="181" spans="1:34" ht="12.75">
      <c r="A181" s="23"/>
      <c r="B181" s="23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3"/>
      <c r="O181" s="24"/>
      <c r="P181" s="563"/>
      <c r="Q181" s="25"/>
      <c r="R181" s="26"/>
      <c r="S181" s="27"/>
      <c r="T181" s="26"/>
      <c r="U181" s="28"/>
      <c r="V181" s="26"/>
      <c r="W181" s="27"/>
      <c r="X181" s="23"/>
      <c r="Y181" s="28"/>
      <c r="Z181" s="23"/>
      <c r="AA181" s="27"/>
      <c r="AB181" s="23"/>
      <c r="AC181" s="23"/>
      <c r="AD181" s="23"/>
      <c r="AE181" s="26"/>
      <c r="AF181" s="51"/>
      <c r="AG181" s="25"/>
      <c r="AH181" s="25"/>
    </row>
    <row r="182" spans="1:34" ht="12.75">
      <c r="A182" s="23"/>
      <c r="B182" s="23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3"/>
      <c r="O182" s="24"/>
      <c r="P182" s="563"/>
      <c r="Q182" s="25"/>
      <c r="R182" s="26"/>
      <c r="S182" s="27"/>
      <c r="T182" s="26"/>
      <c r="U182" s="28"/>
      <c r="V182" s="26"/>
      <c r="W182" s="27"/>
      <c r="X182" s="23"/>
      <c r="Y182" s="28"/>
      <c r="Z182" s="23"/>
      <c r="AA182" s="27"/>
      <c r="AB182" s="23"/>
      <c r="AC182" s="23"/>
      <c r="AD182" s="23"/>
      <c r="AE182" s="26"/>
      <c r="AF182" s="51"/>
      <c r="AG182" s="25"/>
      <c r="AH182" s="25"/>
    </row>
    <row r="183" spans="1:34" ht="12.75">
      <c r="A183" s="23"/>
      <c r="B183" s="23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3"/>
      <c r="O183" s="24"/>
      <c r="P183" s="563"/>
      <c r="Q183" s="25"/>
      <c r="R183" s="26"/>
      <c r="S183" s="27"/>
      <c r="T183" s="26"/>
      <c r="U183" s="28"/>
      <c r="V183" s="26"/>
      <c r="W183" s="27"/>
      <c r="X183" s="23"/>
      <c r="Y183" s="28"/>
      <c r="Z183" s="23"/>
      <c r="AA183" s="27"/>
      <c r="AB183" s="23"/>
      <c r="AC183" s="23"/>
      <c r="AD183" s="23"/>
      <c r="AE183" s="26"/>
      <c r="AF183" s="51"/>
      <c r="AG183" s="25"/>
      <c r="AH183" s="25"/>
    </row>
    <row r="184" spans="1:34" ht="12.75">
      <c r="A184" s="23"/>
      <c r="B184" s="23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3"/>
      <c r="O184" s="24"/>
      <c r="P184" s="563"/>
      <c r="Q184" s="25"/>
      <c r="R184" s="26"/>
      <c r="S184" s="27"/>
      <c r="T184" s="26"/>
      <c r="U184" s="28"/>
      <c r="V184" s="26"/>
      <c r="W184" s="27"/>
      <c r="X184" s="23"/>
      <c r="Y184" s="28"/>
      <c r="Z184" s="23"/>
      <c r="AA184" s="27"/>
      <c r="AB184" s="23"/>
      <c r="AC184" s="23"/>
      <c r="AD184" s="23"/>
      <c r="AE184" s="26"/>
      <c r="AF184" s="51"/>
      <c r="AG184" s="25"/>
      <c r="AH184" s="25"/>
    </row>
    <row r="185" spans="1:34" ht="12.75">
      <c r="A185" s="23"/>
      <c r="B185" s="23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3"/>
      <c r="O185" s="24"/>
      <c r="P185" s="563"/>
      <c r="Q185" s="25"/>
      <c r="R185" s="26"/>
      <c r="S185" s="27"/>
      <c r="T185" s="26"/>
      <c r="U185" s="28"/>
      <c r="V185" s="26"/>
      <c r="W185" s="27"/>
      <c r="X185" s="23"/>
      <c r="Y185" s="28"/>
      <c r="Z185" s="23"/>
      <c r="AA185" s="27"/>
      <c r="AB185" s="23"/>
      <c r="AC185" s="23"/>
      <c r="AD185" s="23"/>
      <c r="AE185" s="26"/>
      <c r="AF185" s="51"/>
      <c r="AG185" s="25"/>
      <c r="AH185" s="25"/>
    </row>
    <row r="186" spans="1:34" ht="12.75">
      <c r="A186" s="23"/>
      <c r="B186" s="23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3"/>
      <c r="O186" s="24"/>
      <c r="P186" s="563"/>
      <c r="Q186" s="25"/>
      <c r="R186" s="26"/>
      <c r="S186" s="27"/>
      <c r="T186" s="26"/>
      <c r="U186" s="28"/>
      <c r="V186" s="26"/>
      <c r="W186" s="27"/>
      <c r="X186" s="23"/>
      <c r="Y186" s="28"/>
      <c r="Z186" s="23"/>
      <c r="AA186" s="27"/>
      <c r="AB186" s="23"/>
      <c r="AC186" s="23"/>
      <c r="AD186" s="23"/>
      <c r="AE186" s="26"/>
      <c r="AF186" s="51"/>
      <c r="AG186" s="25"/>
      <c r="AH186" s="25"/>
    </row>
    <row r="187" spans="1:34" ht="12.75">
      <c r="A187" s="23"/>
      <c r="B187" s="23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3"/>
      <c r="O187" s="24"/>
      <c r="P187" s="563"/>
      <c r="Q187" s="25"/>
      <c r="R187" s="26"/>
      <c r="S187" s="27"/>
      <c r="T187" s="26"/>
      <c r="U187" s="28"/>
      <c r="V187" s="26"/>
      <c r="W187" s="27"/>
      <c r="X187" s="23"/>
      <c r="Y187" s="28"/>
      <c r="Z187" s="23"/>
      <c r="AA187" s="27"/>
      <c r="AB187" s="23"/>
      <c r="AC187" s="23"/>
      <c r="AD187" s="23"/>
      <c r="AE187" s="26"/>
      <c r="AF187" s="51"/>
      <c r="AG187" s="25"/>
      <c r="AH187" s="25"/>
    </row>
    <row r="188" spans="1:34" ht="12.75">
      <c r="A188" s="23"/>
      <c r="B188" s="23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3"/>
      <c r="O188" s="24"/>
      <c r="P188" s="563"/>
      <c r="Q188" s="25"/>
      <c r="R188" s="26"/>
      <c r="S188" s="27"/>
      <c r="T188" s="26"/>
      <c r="U188" s="28"/>
      <c r="V188" s="26"/>
      <c r="W188" s="27"/>
      <c r="X188" s="23"/>
      <c r="Y188" s="28"/>
      <c r="Z188" s="23"/>
      <c r="AA188" s="27"/>
      <c r="AB188" s="23"/>
      <c r="AC188" s="23"/>
      <c r="AD188" s="23"/>
      <c r="AE188" s="26"/>
      <c r="AF188" s="51"/>
      <c r="AG188" s="25"/>
      <c r="AH188" s="25"/>
    </row>
    <row r="189" spans="1:34" ht="12.75">
      <c r="A189" s="23"/>
      <c r="B189" s="23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3"/>
      <c r="O189" s="24"/>
      <c r="P189" s="563"/>
      <c r="Q189" s="25"/>
      <c r="R189" s="26"/>
      <c r="S189" s="27"/>
      <c r="T189" s="26"/>
      <c r="U189" s="28"/>
      <c r="V189" s="26"/>
      <c r="W189" s="27"/>
      <c r="X189" s="23"/>
      <c r="Y189" s="28"/>
      <c r="Z189" s="23"/>
      <c r="AA189" s="27"/>
      <c r="AB189" s="23"/>
      <c r="AC189" s="23"/>
      <c r="AD189" s="23"/>
      <c r="AE189" s="26"/>
      <c r="AF189" s="51"/>
      <c r="AG189" s="25"/>
      <c r="AH189" s="25"/>
    </row>
    <row r="190" spans="1:34" ht="12.75">
      <c r="A190" s="23"/>
      <c r="B190" s="23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3"/>
      <c r="O190" s="24"/>
      <c r="P190" s="563"/>
      <c r="Q190" s="25"/>
      <c r="R190" s="26"/>
      <c r="S190" s="27"/>
      <c r="T190" s="26"/>
      <c r="U190" s="28"/>
      <c r="V190" s="26"/>
      <c r="W190" s="27"/>
      <c r="X190" s="23"/>
      <c r="Y190" s="28"/>
      <c r="Z190" s="23"/>
      <c r="AA190" s="27"/>
      <c r="AB190" s="23"/>
      <c r="AC190" s="23"/>
      <c r="AD190" s="23"/>
      <c r="AE190" s="26"/>
      <c r="AF190" s="51"/>
      <c r="AG190" s="25"/>
      <c r="AH190" s="25"/>
    </row>
    <row r="191" spans="1:34" ht="12.75">
      <c r="A191" s="23"/>
      <c r="B191" s="23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3"/>
      <c r="O191" s="24"/>
      <c r="P191" s="563"/>
      <c r="Q191" s="25"/>
      <c r="R191" s="26"/>
      <c r="S191" s="27"/>
      <c r="T191" s="26"/>
      <c r="U191" s="28"/>
      <c r="V191" s="26"/>
      <c r="W191" s="27"/>
      <c r="X191" s="23"/>
      <c r="Y191" s="28"/>
      <c r="Z191" s="23"/>
      <c r="AA191" s="27"/>
      <c r="AB191" s="23"/>
      <c r="AC191" s="23"/>
      <c r="AD191" s="23"/>
      <c r="AE191" s="26"/>
      <c r="AF191" s="51"/>
      <c r="AG191" s="25"/>
      <c r="AH191" s="25"/>
    </row>
    <row r="192" spans="1:34" ht="12.75">
      <c r="A192" s="23"/>
      <c r="B192" s="23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3"/>
      <c r="O192" s="24"/>
      <c r="P192" s="563"/>
      <c r="Q192" s="25"/>
      <c r="R192" s="26"/>
      <c r="S192" s="27"/>
      <c r="T192" s="26"/>
      <c r="U192" s="28"/>
      <c r="V192" s="26"/>
      <c r="W192" s="27"/>
      <c r="X192" s="23"/>
      <c r="Y192" s="28"/>
      <c r="Z192" s="23"/>
      <c r="AA192" s="27"/>
      <c r="AB192" s="23"/>
      <c r="AC192" s="23"/>
      <c r="AD192" s="23"/>
      <c r="AE192" s="26"/>
      <c r="AF192" s="51"/>
      <c r="AG192" s="25"/>
      <c r="AH192" s="25"/>
    </row>
    <row r="193" spans="1:34" ht="12.75">
      <c r="A193" s="23"/>
      <c r="B193" s="23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3"/>
      <c r="O193" s="24"/>
      <c r="P193" s="563"/>
      <c r="Q193" s="25"/>
      <c r="R193" s="26"/>
      <c r="S193" s="27"/>
      <c r="T193" s="26"/>
      <c r="U193" s="28"/>
      <c r="V193" s="26"/>
      <c r="W193" s="27"/>
      <c r="X193" s="23"/>
      <c r="Y193" s="28"/>
      <c r="Z193" s="23"/>
      <c r="AA193" s="27"/>
      <c r="AB193" s="23"/>
      <c r="AC193" s="23"/>
      <c r="AD193" s="23"/>
      <c r="AE193" s="26"/>
      <c r="AF193" s="51"/>
      <c r="AG193" s="25"/>
      <c r="AH193" s="25"/>
    </row>
    <row r="194" spans="1:34" ht="12.75">
      <c r="A194" s="23"/>
      <c r="B194" s="23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3"/>
      <c r="O194" s="24"/>
      <c r="P194" s="563"/>
      <c r="Q194" s="25"/>
      <c r="R194" s="26"/>
      <c r="S194" s="27"/>
      <c r="T194" s="26"/>
      <c r="U194" s="28"/>
      <c r="V194" s="26"/>
      <c r="W194" s="27"/>
      <c r="X194" s="23"/>
      <c r="Y194" s="28"/>
      <c r="Z194" s="23"/>
      <c r="AA194" s="27"/>
      <c r="AB194" s="23"/>
      <c r="AC194" s="23"/>
      <c r="AD194" s="23"/>
      <c r="AE194" s="26"/>
      <c r="AF194" s="51"/>
      <c r="AG194" s="25"/>
      <c r="AH194" s="25"/>
    </row>
    <row r="195" spans="1:34" ht="12.75">
      <c r="A195" s="23"/>
      <c r="B195" s="23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3"/>
      <c r="O195" s="24"/>
      <c r="P195" s="563"/>
      <c r="Q195" s="25"/>
      <c r="R195" s="26"/>
      <c r="S195" s="27"/>
      <c r="T195" s="26"/>
      <c r="U195" s="28"/>
      <c r="V195" s="26"/>
      <c r="W195" s="27"/>
      <c r="X195" s="23"/>
      <c r="Y195" s="28"/>
      <c r="Z195" s="23"/>
      <c r="AA195" s="27"/>
      <c r="AB195" s="23"/>
      <c r="AC195" s="23"/>
      <c r="AD195" s="23"/>
      <c r="AE195" s="26"/>
      <c r="AF195" s="51"/>
      <c r="AG195" s="25"/>
      <c r="AH195" s="25"/>
    </row>
    <row r="196" spans="1:34" ht="12.75">
      <c r="A196" s="23"/>
      <c r="B196" s="23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3"/>
      <c r="O196" s="24"/>
      <c r="P196" s="563"/>
      <c r="Q196" s="25"/>
      <c r="R196" s="26"/>
      <c r="S196" s="27"/>
      <c r="T196" s="26"/>
      <c r="U196" s="28"/>
      <c r="V196" s="26"/>
      <c r="W196" s="27"/>
      <c r="X196" s="23"/>
      <c r="Y196" s="28"/>
      <c r="Z196" s="23"/>
      <c r="AA196" s="27"/>
      <c r="AB196" s="23"/>
      <c r="AC196" s="23"/>
      <c r="AD196" s="23"/>
      <c r="AE196" s="26"/>
      <c r="AF196" s="51"/>
      <c r="AG196" s="25"/>
      <c r="AH196" s="25"/>
    </row>
    <row r="197" spans="1:34" ht="12.75">
      <c r="A197" s="23"/>
      <c r="B197" s="23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3"/>
      <c r="O197" s="24"/>
      <c r="P197" s="563"/>
      <c r="Q197" s="25"/>
      <c r="R197" s="26"/>
      <c r="S197" s="27"/>
      <c r="T197" s="26"/>
      <c r="U197" s="28"/>
      <c r="V197" s="26"/>
      <c r="W197" s="27"/>
      <c r="X197" s="23"/>
      <c r="Y197" s="28"/>
      <c r="Z197" s="23"/>
      <c r="AA197" s="27"/>
      <c r="AB197" s="23"/>
      <c r="AC197" s="23"/>
      <c r="AD197" s="23"/>
      <c r="AE197" s="26"/>
      <c r="AF197" s="51"/>
      <c r="AG197" s="25"/>
      <c r="AH197" s="25"/>
    </row>
    <row r="198" spans="1:34" ht="12.75">
      <c r="A198" s="23"/>
      <c r="B198" s="23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3"/>
      <c r="O198" s="24"/>
      <c r="P198" s="563"/>
      <c r="Q198" s="25"/>
      <c r="R198" s="26"/>
      <c r="S198" s="27"/>
      <c r="T198" s="26"/>
      <c r="U198" s="28"/>
      <c r="V198" s="26"/>
      <c r="W198" s="27"/>
      <c r="X198" s="23"/>
      <c r="Y198" s="28"/>
      <c r="Z198" s="23"/>
      <c r="AA198" s="27"/>
      <c r="AB198" s="23"/>
      <c r="AC198" s="23"/>
      <c r="AD198" s="23"/>
      <c r="AE198" s="26"/>
      <c r="AF198" s="51"/>
      <c r="AG198" s="25"/>
      <c r="AH198" s="25"/>
    </row>
    <row r="199" spans="1:34" ht="12.75">
      <c r="A199" s="23"/>
      <c r="B199" s="23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3"/>
      <c r="O199" s="24"/>
      <c r="P199" s="563"/>
      <c r="Q199" s="25"/>
      <c r="R199" s="26"/>
      <c r="S199" s="27"/>
      <c r="T199" s="26"/>
      <c r="U199" s="28"/>
      <c r="V199" s="26"/>
      <c r="W199" s="27"/>
      <c r="X199" s="23"/>
      <c r="Y199" s="28"/>
      <c r="Z199" s="23"/>
      <c r="AA199" s="27"/>
      <c r="AB199" s="23"/>
      <c r="AC199" s="23"/>
      <c r="AD199" s="23"/>
      <c r="AE199" s="26"/>
      <c r="AF199" s="51"/>
      <c r="AG199" s="25"/>
      <c r="AH199" s="25"/>
    </row>
    <row r="200" spans="1:34" ht="12.75">
      <c r="A200" s="23"/>
      <c r="B200" s="23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3"/>
      <c r="O200" s="24"/>
      <c r="P200" s="563"/>
      <c r="Q200" s="25"/>
      <c r="R200" s="26"/>
      <c r="S200" s="27"/>
      <c r="T200" s="26"/>
      <c r="U200" s="28"/>
      <c r="V200" s="26"/>
      <c r="W200" s="27"/>
      <c r="X200" s="23"/>
      <c r="Y200" s="28"/>
      <c r="Z200" s="23"/>
      <c r="AA200" s="27"/>
      <c r="AB200" s="23"/>
      <c r="AC200" s="23"/>
      <c r="AD200" s="23"/>
      <c r="AE200" s="26"/>
      <c r="AF200" s="51"/>
      <c r="AG200" s="25"/>
      <c r="AH200" s="25"/>
    </row>
    <row r="201" spans="1:34" ht="12.75">
      <c r="A201" s="23"/>
      <c r="B201" s="23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3"/>
      <c r="O201" s="24"/>
      <c r="P201" s="563"/>
      <c r="Q201" s="25"/>
      <c r="R201" s="26"/>
      <c r="S201" s="27"/>
      <c r="T201" s="26"/>
      <c r="U201" s="28"/>
      <c r="V201" s="26"/>
      <c r="W201" s="27"/>
      <c r="X201" s="23"/>
      <c r="Y201" s="28"/>
      <c r="Z201" s="23"/>
      <c r="AA201" s="27"/>
      <c r="AB201" s="23"/>
      <c r="AC201" s="23"/>
      <c r="AD201" s="23"/>
      <c r="AE201" s="26"/>
      <c r="AF201" s="51"/>
      <c r="AG201" s="25"/>
      <c r="AH201" s="25"/>
    </row>
    <row r="202" spans="1:34" ht="12.75">
      <c r="A202" s="23"/>
      <c r="B202" s="23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3"/>
      <c r="O202" s="24"/>
      <c r="P202" s="563"/>
      <c r="Q202" s="25"/>
      <c r="R202" s="26"/>
      <c r="S202" s="27"/>
      <c r="T202" s="26"/>
      <c r="U202" s="28"/>
      <c r="V202" s="26"/>
      <c r="W202" s="27"/>
      <c r="X202" s="23"/>
      <c r="Y202" s="28"/>
      <c r="Z202" s="23"/>
      <c r="AA202" s="27"/>
      <c r="AB202" s="23"/>
      <c r="AC202" s="23"/>
      <c r="AD202" s="23"/>
      <c r="AE202" s="26"/>
      <c r="AF202" s="51"/>
      <c r="AG202" s="25"/>
      <c r="AH202" s="25"/>
    </row>
    <row r="203" spans="1:34" ht="12.75">
      <c r="A203" s="23"/>
      <c r="B203" s="23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3"/>
      <c r="O203" s="24"/>
      <c r="P203" s="563"/>
      <c r="Q203" s="25"/>
      <c r="R203" s="26"/>
      <c r="S203" s="27"/>
      <c r="T203" s="26"/>
      <c r="U203" s="28"/>
      <c r="V203" s="26"/>
      <c r="W203" s="27"/>
      <c r="X203" s="23"/>
      <c r="Y203" s="28"/>
      <c r="Z203" s="23"/>
      <c r="AA203" s="27"/>
      <c r="AB203" s="23"/>
      <c r="AC203" s="23"/>
      <c r="AD203" s="23"/>
      <c r="AE203" s="26"/>
      <c r="AF203" s="51"/>
      <c r="AG203" s="25"/>
      <c r="AH203" s="25"/>
    </row>
    <row r="204" spans="1:34" ht="12.75">
      <c r="A204" s="23"/>
      <c r="B204" s="23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3"/>
      <c r="O204" s="24"/>
      <c r="P204" s="563"/>
      <c r="Q204" s="25"/>
      <c r="R204" s="26"/>
      <c r="S204" s="27"/>
      <c r="T204" s="26"/>
      <c r="U204" s="28"/>
      <c r="V204" s="26"/>
      <c r="W204" s="27"/>
      <c r="X204" s="23"/>
      <c r="Y204" s="28"/>
      <c r="Z204" s="23"/>
      <c r="AA204" s="27"/>
      <c r="AB204" s="23"/>
      <c r="AC204" s="23"/>
      <c r="AD204" s="23"/>
      <c r="AE204" s="26"/>
      <c r="AF204" s="51"/>
      <c r="AG204" s="25"/>
      <c r="AH204" s="25"/>
    </row>
    <row r="205" spans="1:34" ht="12.75">
      <c r="A205" s="23"/>
      <c r="B205" s="23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3"/>
      <c r="O205" s="24"/>
      <c r="P205" s="563"/>
      <c r="Q205" s="25"/>
      <c r="R205" s="26"/>
      <c r="S205" s="27"/>
      <c r="T205" s="26"/>
      <c r="U205" s="28"/>
      <c r="V205" s="26"/>
      <c r="W205" s="27"/>
      <c r="X205" s="23"/>
      <c r="Y205" s="28"/>
      <c r="Z205" s="23"/>
      <c r="AA205" s="27"/>
      <c r="AB205" s="23"/>
      <c r="AC205" s="23"/>
      <c r="AD205" s="23"/>
      <c r="AE205" s="26"/>
      <c r="AF205" s="51"/>
      <c r="AG205" s="25"/>
      <c r="AH205" s="25"/>
    </row>
    <row r="206" spans="1:34" ht="12.75">
      <c r="A206" s="23"/>
      <c r="B206" s="23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3"/>
      <c r="O206" s="24"/>
      <c r="P206" s="563"/>
      <c r="Q206" s="25"/>
      <c r="R206" s="26"/>
      <c r="S206" s="27"/>
      <c r="T206" s="26"/>
      <c r="U206" s="28"/>
      <c r="V206" s="26"/>
      <c r="W206" s="27"/>
      <c r="X206" s="23"/>
      <c r="Y206" s="28"/>
      <c r="Z206" s="23"/>
      <c r="AA206" s="27"/>
      <c r="AB206" s="23"/>
      <c r="AC206" s="23"/>
      <c r="AD206" s="23"/>
      <c r="AE206" s="26"/>
      <c r="AF206" s="51"/>
      <c r="AG206" s="25"/>
      <c r="AH206" s="25"/>
    </row>
    <row r="207" spans="1:34" ht="12.75">
      <c r="A207" s="23"/>
      <c r="B207" s="23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3"/>
      <c r="O207" s="24"/>
      <c r="P207" s="563"/>
      <c r="Q207" s="25"/>
      <c r="R207" s="26"/>
      <c r="S207" s="27"/>
      <c r="T207" s="26"/>
      <c r="U207" s="28"/>
      <c r="V207" s="26"/>
      <c r="W207" s="27"/>
      <c r="X207" s="23"/>
      <c r="Y207" s="28"/>
      <c r="Z207" s="23"/>
      <c r="AA207" s="27"/>
      <c r="AB207" s="23"/>
      <c r="AC207" s="23"/>
      <c r="AD207" s="23"/>
      <c r="AE207" s="26"/>
      <c r="AF207" s="51"/>
      <c r="AG207" s="25"/>
      <c r="AH207" s="25"/>
    </row>
    <row r="208" spans="1:34" ht="12.75">
      <c r="A208" s="23"/>
      <c r="B208" s="23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3"/>
      <c r="O208" s="24"/>
      <c r="P208" s="563"/>
      <c r="Q208" s="25"/>
      <c r="R208" s="26"/>
      <c r="S208" s="27"/>
      <c r="T208" s="26"/>
      <c r="U208" s="28"/>
      <c r="V208" s="26"/>
      <c r="W208" s="27"/>
      <c r="X208" s="23"/>
      <c r="Y208" s="28"/>
      <c r="Z208" s="23"/>
      <c r="AA208" s="27"/>
      <c r="AB208" s="23"/>
      <c r="AC208" s="23"/>
      <c r="AD208" s="23"/>
      <c r="AE208" s="26"/>
      <c r="AF208" s="51"/>
      <c r="AG208" s="25"/>
      <c r="AH208" s="25"/>
    </row>
    <row r="209" spans="1:34" ht="12.75">
      <c r="A209" s="23"/>
      <c r="B209" s="23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3"/>
      <c r="O209" s="24"/>
      <c r="P209" s="563"/>
      <c r="Q209" s="25"/>
      <c r="R209" s="26"/>
      <c r="S209" s="27"/>
      <c r="T209" s="26"/>
      <c r="U209" s="28"/>
      <c r="V209" s="26"/>
      <c r="W209" s="27"/>
      <c r="X209" s="23"/>
      <c r="Y209" s="28"/>
      <c r="Z209" s="23"/>
      <c r="AA209" s="27"/>
      <c r="AB209" s="23"/>
      <c r="AC209" s="23"/>
      <c r="AD209" s="23"/>
      <c r="AE209" s="26"/>
      <c r="AF209" s="51"/>
      <c r="AG209" s="25"/>
      <c r="AH209" s="25"/>
    </row>
    <row r="210" spans="1:34" ht="12.75">
      <c r="A210" s="23"/>
      <c r="B210" s="23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3"/>
      <c r="O210" s="24"/>
      <c r="P210" s="563"/>
      <c r="Q210" s="25"/>
      <c r="R210" s="26"/>
      <c r="S210" s="27"/>
      <c r="T210" s="26"/>
      <c r="U210" s="28"/>
      <c r="V210" s="26"/>
      <c r="W210" s="27"/>
      <c r="X210" s="23"/>
      <c r="Y210" s="28"/>
      <c r="Z210" s="23"/>
      <c r="AA210" s="27"/>
      <c r="AB210" s="23"/>
      <c r="AC210" s="23"/>
      <c r="AD210" s="23"/>
      <c r="AE210" s="26"/>
      <c r="AF210" s="51"/>
      <c r="AG210" s="25"/>
      <c r="AH210" s="25"/>
    </row>
    <row r="211" spans="1:34" ht="12.75">
      <c r="A211" s="23"/>
      <c r="B211" s="23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3"/>
      <c r="O211" s="24"/>
      <c r="P211" s="563"/>
      <c r="Q211" s="25"/>
      <c r="R211" s="26"/>
      <c r="S211" s="27"/>
      <c r="T211" s="26"/>
      <c r="U211" s="28"/>
      <c r="V211" s="26"/>
      <c r="W211" s="27"/>
      <c r="X211" s="23"/>
      <c r="Y211" s="28"/>
      <c r="Z211" s="23"/>
      <c r="AA211" s="27"/>
      <c r="AB211" s="23"/>
      <c r="AC211" s="23"/>
      <c r="AD211" s="23"/>
      <c r="AE211" s="26"/>
      <c r="AF211" s="51"/>
      <c r="AG211" s="25"/>
      <c r="AH211" s="25"/>
    </row>
    <row r="212" spans="1:34" ht="12.75">
      <c r="A212" s="23"/>
      <c r="B212" s="23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3"/>
      <c r="O212" s="24"/>
      <c r="P212" s="563"/>
      <c r="Q212" s="25"/>
      <c r="R212" s="26"/>
      <c r="S212" s="27"/>
      <c r="T212" s="26"/>
      <c r="U212" s="28"/>
      <c r="V212" s="26"/>
      <c r="W212" s="27"/>
      <c r="X212" s="23"/>
      <c r="Y212" s="28"/>
      <c r="Z212" s="23"/>
      <c r="AA212" s="27"/>
      <c r="AB212" s="23"/>
      <c r="AC212" s="23"/>
      <c r="AD212" s="23"/>
      <c r="AE212" s="26"/>
      <c r="AF212" s="51"/>
      <c r="AG212" s="25"/>
      <c r="AH212" s="25"/>
    </row>
    <row r="213" spans="1:34" ht="12.75">
      <c r="A213" s="23"/>
      <c r="B213" s="23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3"/>
      <c r="O213" s="24"/>
      <c r="P213" s="563"/>
      <c r="Q213" s="25"/>
      <c r="R213" s="26"/>
      <c r="S213" s="27"/>
      <c r="T213" s="26"/>
      <c r="U213" s="28"/>
      <c r="V213" s="26"/>
      <c r="W213" s="27"/>
      <c r="X213" s="23"/>
      <c r="Y213" s="28"/>
      <c r="Z213" s="23"/>
      <c r="AA213" s="27"/>
      <c r="AB213" s="23"/>
      <c r="AC213" s="23"/>
      <c r="AD213" s="23"/>
      <c r="AE213" s="26"/>
      <c r="AF213" s="51"/>
      <c r="AG213" s="25"/>
      <c r="AH213" s="25"/>
    </row>
    <row r="214" spans="1:34" ht="12.75">
      <c r="A214" s="23"/>
      <c r="B214" s="23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3"/>
      <c r="O214" s="24"/>
      <c r="P214" s="563"/>
      <c r="Q214" s="25"/>
      <c r="R214" s="26"/>
      <c r="S214" s="27"/>
      <c r="T214" s="26"/>
      <c r="U214" s="28"/>
      <c r="V214" s="26"/>
      <c r="W214" s="27"/>
      <c r="X214" s="23"/>
      <c r="Y214" s="28"/>
      <c r="Z214" s="23"/>
      <c r="AA214" s="27"/>
      <c r="AB214" s="23"/>
      <c r="AC214" s="23"/>
      <c r="AD214" s="23"/>
      <c r="AE214" s="26"/>
      <c r="AF214" s="51"/>
      <c r="AG214" s="25"/>
      <c r="AH214" s="25"/>
    </row>
    <row r="215" spans="1:34" ht="12.75">
      <c r="A215" s="23"/>
      <c r="B215" s="23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3"/>
      <c r="O215" s="24"/>
      <c r="P215" s="563"/>
      <c r="Q215" s="25"/>
      <c r="R215" s="26"/>
      <c r="S215" s="27"/>
      <c r="T215" s="26"/>
      <c r="U215" s="28"/>
      <c r="V215" s="26"/>
      <c r="W215" s="27"/>
      <c r="X215" s="23"/>
      <c r="Y215" s="28"/>
      <c r="Z215" s="23"/>
      <c r="AA215" s="27"/>
      <c r="AB215" s="23"/>
      <c r="AC215" s="23"/>
      <c r="AD215" s="23"/>
      <c r="AE215" s="26"/>
      <c r="AF215" s="51"/>
      <c r="AG215" s="25"/>
      <c r="AH215" s="25"/>
    </row>
    <row r="216" spans="1:34" ht="12.75">
      <c r="A216" s="23"/>
      <c r="B216" s="23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3"/>
      <c r="O216" s="24"/>
      <c r="P216" s="563"/>
      <c r="Q216" s="25"/>
      <c r="R216" s="26"/>
      <c r="S216" s="27"/>
      <c r="T216" s="26"/>
      <c r="U216" s="28"/>
      <c r="V216" s="26"/>
      <c r="W216" s="27"/>
      <c r="X216" s="23"/>
      <c r="Y216" s="28"/>
      <c r="Z216" s="23"/>
      <c r="AA216" s="27"/>
      <c r="AB216" s="23"/>
      <c r="AC216" s="23"/>
      <c r="AD216" s="23"/>
      <c r="AE216" s="26"/>
      <c r="AF216" s="51"/>
      <c r="AG216" s="25"/>
      <c r="AH216" s="25"/>
    </row>
    <row r="217" spans="1:34" ht="12.75">
      <c r="A217" s="23"/>
      <c r="B217" s="23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3"/>
      <c r="O217" s="24"/>
      <c r="P217" s="563"/>
      <c r="Q217" s="25"/>
      <c r="R217" s="26"/>
      <c r="S217" s="27"/>
      <c r="T217" s="26"/>
      <c r="U217" s="28"/>
      <c r="V217" s="26"/>
      <c r="W217" s="27"/>
      <c r="X217" s="23"/>
      <c r="Y217" s="28"/>
      <c r="Z217" s="23"/>
      <c r="AA217" s="27"/>
      <c r="AB217" s="23"/>
      <c r="AC217" s="23"/>
      <c r="AD217" s="23"/>
      <c r="AE217" s="26"/>
      <c r="AF217" s="51"/>
      <c r="AG217" s="25"/>
      <c r="AH217" s="25"/>
    </row>
    <row r="218" spans="1:34" ht="12.75">
      <c r="A218" s="23"/>
      <c r="B218" s="23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3"/>
      <c r="O218" s="24"/>
      <c r="P218" s="563"/>
      <c r="Q218" s="25"/>
      <c r="R218" s="26"/>
      <c r="S218" s="27"/>
      <c r="T218" s="26"/>
      <c r="U218" s="28"/>
      <c r="V218" s="26"/>
      <c r="W218" s="27"/>
      <c r="X218" s="23"/>
      <c r="Y218" s="28"/>
      <c r="Z218" s="23"/>
      <c r="AA218" s="27"/>
      <c r="AB218" s="23"/>
      <c r="AC218" s="23"/>
      <c r="AD218" s="23"/>
      <c r="AE218" s="26"/>
      <c r="AF218" s="51"/>
      <c r="AG218" s="25"/>
      <c r="AH218" s="25"/>
    </row>
    <row r="219" spans="1:34" ht="12.75">
      <c r="A219" s="23"/>
      <c r="B219" s="23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3"/>
      <c r="O219" s="24"/>
      <c r="P219" s="563"/>
      <c r="Q219" s="25"/>
      <c r="R219" s="26"/>
      <c r="S219" s="27"/>
      <c r="T219" s="26"/>
      <c r="U219" s="28"/>
      <c r="V219" s="26"/>
      <c r="W219" s="27"/>
      <c r="X219" s="23"/>
      <c r="Y219" s="28"/>
      <c r="Z219" s="23"/>
      <c r="AA219" s="27"/>
      <c r="AB219" s="23"/>
      <c r="AC219" s="23"/>
      <c r="AD219" s="23"/>
      <c r="AE219" s="26"/>
      <c r="AF219" s="51"/>
      <c r="AG219" s="25"/>
      <c r="AH219" s="25"/>
    </row>
    <row r="220" spans="1:34" ht="12.75">
      <c r="A220" s="23"/>
      <c r="B220" s="23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3"/>
      <c r="O220" s="24"/>
      <c r="P220" s="563"/>
      <c r="Q220" s="25"/>
      <c r="R220" s="26"/>
      <c r="S220" s="27"/>
      <c r="T220" s="26"/>
      <c r="U220" s="28"/>
      <c r="V220" s="26"/>
      <c r="W220" s="27"/>
      <c r="X220" s="23"/>
      <c r="Y220" s="28"/>
      <c r="Z220" s="23"/>
      <c r="AA220" s="27"/>
      <c r="AB220" s="23"/>
      <c r="AC220" s="23"/>
      <c r="AD220" s="23"/>
      <c r="AE220" s="26"/>
      <c r="AF220" s="51"/>
      <c r="AG220" s="25"/>
      <c r="AH220" s="25"/>
    </row>
    <row r="221" spans="1:34" ht="12.75">
      <c r="A221" s="23"/>
      <c r="B221" s="23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3"/>
      <c r="O221" s="24"/>
      <c r="P221" s="563"/>
      <c r="Q221" s="25"/>
      <c r="R221" s="26"/>
      <c r="S221" s="27"/>
      <c r="T221" s="26"/>
      <c r="U221" s="28"/>
      <c r="V221" s="26"/>
      <c r="W221" s="27"/>
      <c r="X221" s="23"/>
      <c r="Y221" s="28"/>
      <c r="Z221" s="23"/>
      <c r="AA221" s="27"/>
      <c r="AB221" s="23"/>
      <c r="AC221" s="23"/>
      <c r="AD221" s="23"/>
      <c r="AE221" s="26"/>
      <c r="AF221" s="51"/>
      <c r="AG221" s="25"/>
      <c r="AH221" s="25"/>
    </row>
    <row r="222" spans="1:34" ht="12.75">
      <c r="A222" s="23"/>
      <c r="B222" s="23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3"/>
      <c r="O222" s="24"/>
      <c r="P222" s="563"/>
      <c r="Q222" s="25"/>
      <c r="R222" s="26"/>
      <c r="S222" s="27"/>
      <c r="T222" s="26"/>
      <c r="U222" s="28"/>
      <c r="V222" s="26"/>
      <c r="W222" s="27"/>
      <c r="X222" s="23"/>
      <c r="Y222" s="28"/>
      <c r="Z222" s="23"/>
      <c r="AA222" s="27"/>
      <c r="AB222" s="23"/>
      <c r="AC222" s="23"/>
      <c r="AD222" s="23"/>
      <c r="AE222" s="26"/>
      <c r="AF222" s="51"/>
      <c r="AG222" s="25"/>
      <c r="AH222" s="25"/>
    </row>
    <row r="223" spans="1:34" ht="12.75">
      <c r="A223" s="23"/>
      <c r="B223" s="23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3"/>
      <c r="O223" s="24"/>
      <c r="P223" s="563"/>
      <c r="Q223" s="25"/>
      <c r="R223" s="26"/>
      <c r="S223" s="27"/>
      <c r="T223" s="26"/>
      <c r="U223" s="28"/>
      <c r="V223" s="26"/>
      <c r="W223" s="27"/>
      <c r="X223" s="23"/>
      <c r="Y223" s="28"/>
      <c r="Z223" s="23"/>
      <c r="AA223" s="27"/>
      <c r="AB223" s="23"/>
      <c r="AC223" s="23"/>
      <c r="AD223" s="23"/>
      <c r="AE223" s="26"/>
      <c r="AF223" s="51"/>
      <c r="AG223" s="25"/>
      <c r="AH223" s="25"/>
    </row>
    <row r="224" spans="1:34" ht="12.75">
      <c r="A224" s="23"/>
      <c r="B224" s="23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3"/>
      <c r="O224" s="24"/>
      <c r="P224" s="563"/>
      <c r="Q224" s="25"/>
      <c r="R224" s="26"/>
      <c r="S224" s="27"/>
      <c r="T224" s="26"/>
      <c r="U224" s="28"/>
      <c r="V224" s="26"/>
      <c r="W224" s="27"/>
      <c r="X224" s="23"/>
      <c r="Y224" s="28"/>
      <c r="Z224" s="23"/>
      <c r="AA224" s="27"/>
      <c r="AB224" s="23"/>
      <c r="AC224" s="23"/>
      <c r="AD224" s="23"/>
      <c r="AE224" s="26"/>
      <c r="AF224" s="51"/>
      <c r="AG224" s="25"/>
      <c r="AH224" s="25"/>
    </row>
    <row r="225" spans="1:34" ht="12.75">
      <c r="A225" s="23"/>
      <c r="B225" s="23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3"/>
      <c r="O225" s="24"/>
      <c r="P225" s="563"/>
      <c r="Q225" s="25"/>
      <c r="R225" s="26"/>
      <c r="S225" s="27"/>
      <c r="T225" s="26"/>
      <c r="U225" s="28"/>
      <c r="V225" s="26"/>
      <c r="W225" s="27"/>
      <c r="X225" s="23"/>
      <c r="Y225" s="28"/>
      <c r="Z225" s="23"/>
      <c r="AA225" s="27"/>
      <c r="AB225" s="23"/>
      <c r="AC225" s="23"/>
      <c r="AD225" s="23"/>
      <c r="AE225" s="26"/>
      <c r="AF225" s="51"/>
      <c r="AG225" s="25"/>
      <c r="AH225" s="25"/>
    </row>
    <row r="226" spans="1:34" ht="12.75">
      <c r="A226" s="23"/>
      <c r="B226" s="23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3"/>
      <c r="O226" s="24"/>
      <c r="P226" s="563"/>
      <c r="Q226" s="25"/>
      <c r="R226" s="26"/>
      <c r="S226" s="27"/>
      <c r="T226" s="26"/>
      <c r="U226" s="28"/>
      <c r="V226" s="26"/>
      <c r="W226" s="27"/>
      <c r="X226" s="23"/>
      <c r="Y226" s="28"/>
      <c r="Z226" s="23"/>
      <c r="AA226" s="27"/>
      <c r="AB226" s="23"/>
      <c r="AC226" s="23"/>
      <c r="AD226" s="23"/>
      <c r="AE226" s="26"/>
      <c r="AF226" s="51"/>
      <c r="AG226" s="25"/>
      <c r="AH226" s="25"/>
    </row>
    <row r="227" spans="1:34" ht="12.75">
      <c r="A227" s="23"/>
      <c r="B227" s="23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3"/>
      <c r="O227" s="24"/>
      <c r="P227" s="563"/>
      <c r="Q227" s="25"/>
      <c r="R227" s="26"/>
      <c r="S227" s="27"/>
      <c r="T227" s="26"/>
      <c r="U227" s="28"/>
      <c r="V227" s="26"/>
      <c r="W227" s="27"/>
      <c r="X227" s="23"/>
      <c r="Y227" s="28"/>
      <c r="Z227" s="23"/>
      <c r="AA227" s="27"/>
      <c r="AB227" s="23"/>
      <c r="AC227" s="23"/>
      <c r="AD227" s="23"/>
      <c r="AE227" s="26"/>
      <c r="AF227" s="51"/>
      <c r="AG227" s="25"/>
      <c r="AH227" s="25"/>
    </row>
    <row r="228" spans="1:34" ht="12.75">
      <c r="A228" s="23"/>
      <c r="B228" s="23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3"/>
      <c r="O228" s="24"/>
      <c r="P228" s="563"/>
      <c r="Q228" s="25"/>
      <c r="R228" s="26"/>
      <c r="S228" s="27"/>
      <c r="T228" s="26"/>
      <c r="U228" s="28"/>
      <c r="V228" s="26"/>
      <c r="W228" s="27"/>
      <c r="X228" s="23"/>
      <c r="Y228" s="28"/>
      <c r="Z228" s="23"/>
      <c r="AA228" s="27"/>
      <c r="AB228" s="23"/>
      <c r="AC228" s="23"/>
      <c r="AD228" s="23"/>
      <c r="AE228" s="26"/>
      <c r="AF228" s="51"/>
      <c r="AG228" s="25"/>
      <c r="AH228" s="25"/>
    </row>
    <row r="229" spans="1:34" ht="12.75">
      <c r="A229" s="23"/>
      <c r="B229" s="23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3"/>
      <c r="O229" s="24"/>
      <c r="P229" s="563"/>
      <c r="Q229" s="25"/>
      <c r="R229" s="26"/>
      <c r="S229" s="27"/>
      <c r="T229" s="26"/>
      <c r="U229" s="28"/>
      <c r="V229" s="26"/>
      <c r="W229" s="27"/>
      <c r="X229" s="23"/>
      <c r="Y229" s="28"/>
      <c r="Z229" s="23"/>
      <c r="AA229" s="27"/>
      <c r="AB229" s="23"/>
      <c r="AC229" s="23"/>
      <c r="AD229" s="23"/>
      <c r="AE229" s="26"/>
      <c r="AF229" s="51"/>
      <c r="AG229" s="25"/>
      <c r="AH229" s="25"/>
    </row>
    <row r="230" spans="1:34" ht="12.75">
      <c r="A230" s="23"/>
      <c r="B230" s="23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3"/>
      <c r="O230" s="24"/>
      <c r="P230" s="563"/>
      <c r="Q230" s="25"/>
      <c r="R230" s="26"/>
      <c r="S230" s="27"/>
      <c r="T230" s="26"/>
      <c r="U230" s="28"/>
      <c r="V230" s="26"/>
      <c r="W230" s="27"/>
      <c r="X230" s="23"/>
      <c r="Y230" s="28"/>
      <c r="Z230" s="23"/>
      <c r="AA230" s="27"/>
      <c r="AB230" s="23"/>
      <c r="AC230" s="23"/>
      <c r="AD230" s="23"/>
      <c r="AE230" s="26"/>
      <c r="AF230" s="51"/>
      <c r="AG230" s="25"/>
      <c r="AH230" s="25"/>
    </row>
    <row r="231" spans="1:34" ht="12.75">
      <c r="A231" s="23"/>
      <c r="B231" s="23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3"/>
      <c r="O231" s="24"/>
      <c r="P231" s="563"/>
      <c r="Q231" s="25"/>
      <c r="R231" s="26"/>
      <c r="S231" s="27"/>
      <c r="T231" s="26"/>
      <c r="U231" s="28"/>
      <c r="V231" s="26"/>
      <c r="W231" s="27"/>
      <c r="X231" s="23"/>
      <c r="Y231" s="28"/>
      <c r="Z231" s="23"/>
      <c r="AA231" s="27"/>
      <c r="AB231" s="23"/>
      <c r="AC231" s="23"/>
      <c r="AD231" s="23"/>
      <c r="AE231" s="26"/>
      <c r="AF231" s="51"/>
      <c r="AG231" s="25"/>
      <c r="AH231" s="25"/>
    </row>
    <row r="232" spans="1:34" ht="12.75">
      <c r="A232" s="23"/>
      <c r="B232" s="23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3"/>
      <c r="O232" s="24"/>
      <c r="P232" s="563"/>
      <c r="Q232" s="25"/>
      <c r="R232" s="26"/>
      <c r="S232" s="27"/>
      <c r="T232" s="26"/>
      <c r="U232" s="28"/>
      <c r="V232" s="26"/>
      <c r="W232" s="27"/>
      <c r="X232" s="23"/>
      <c r="Y232" s="28"/>
      <c r="Z232" s="23"/>
      <c r="AA232" s="27"/>
      <c r="AB232" s="23"/>
      <c r="AC232" s="23"/>
      <c r="AD232" s="23"/>
      <c r="AE232" s="26"/>
      <c r="AF232" s="51"/>
      <c r="AG232" s="25"/>
      <c r="AH232" s="25"/>
    </row>
    <row r="233" spans="1:34" ht="12.75">
      <c r="A233" s="23"/>
      <c r="B233" s="23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3"/>
      <c r="O233" s="24"/>
      <c r="P233" s="563"/>
      <c r="Q233" s="25"/>
      <c r="R233" s="26"/>
      <c r="S233" s="27"/>
      <c r="T233" s="26"/>
      <c r="U233" s="28"/>
      <c r="V233" s="26"/>
      <c r="W233" s="27"/>
      <c r="X233" s="23"/>
      <c r="Y233" s="28"/>
      <c r="Z233" s="23"/>
      <c r="AA233" s="27"/>
      <c r="AB233" s="23"/>
      <c r="AC233" s="23"/>
      <c r="AD233" s="23"/>
      <c r="AE233" s="26"/>
      <c r="AF233" s="51"/>
      <c r="AG233" s="25"/>
      <c r="AH233" s="25"/>
    </row>
    <row r="234" spans="1:34" ht="12.75">
      <c r="A234" s="23"/>
      <c r="B234" s="23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3"/>
      <c r="O234" s="24"/>
      <c r="P234" s="563"/>
      <c r="Q234" s="25"/>
      <c r="R234" s="26"/>
      <c r="S234" s="27"/>
      <c r="T234" s="26"/>
      <c r="U234" s="28"/>
      <c r="V234" s="26"/>
      <c r="W234" s="27"/>
      <c r="X234" s="23"/>
      <c r="Y234" s="28"/>
      <c r="Z234" s="23"/>
      <c r="AA234" s="27"/>
      <c r="AB234" s="23"/>
      <c r="AC234" s="23"/>
      <c r="AD234" s="23"/>
      <c r="AE234" s="26"/>
      <c r="AF234" s="51"/>
      <c r="AG234" s="25"/>
      <c r="AH234" s="25"/>
    </row>
    <row r="235" spans="1:34" ht="12.75">
      <c r="A235" s="23"/>
      <c r="B235" s="23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3"/>
      <c r="O235" s="24"/>
      <c r="P235" s="563"/>
      <c r="Q235" s="25"/>
      <c r="R235" s="26"/>
      <c r="S235" s="27"/>
      <c r="T235" s="26"/>
      <c r="U235" s="28"/>
      <c r="V235" s="26"/>
      <c r="W235" s="27"/>
      <c r="X235" s="23"/>
      <c r="Y235" s="28"/>
      <c r="Z235" s="23"/>
      <c r="AA235" s="27"/>
      <c r="AB235" s="23"/>
      <c r="AC235" s="23"/>
      <c r="AD235" s="23"/>
      <c r="AE235" s="26"/>
      <c r="AF235" s="51"/>
      <c r="AG235" s="25"/>
      <c r="AH235" s="25"/>
    </row>
    <row r="236" spans="1:34" ht="12.75">
      <c r="A236" s="23"/>
      <c r="B236" s="23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3"/>
      <c r="O236" s="24"/>
      <c r="P236" s="563"/>
      <c r="Q236" s="25"/>
      <c r="R236" s="26"/>
      <c r="S236" s="27"/>
      <c r="T236" s="26"/>
      <c r="U236" s="28"/>
      <c r="V236" s="26"/>
      <c r="W236" s="27"/>
      <c r="X236" s="23"/>
      <c r="Y236" s="28"/>
      <c r="Z236" s="23"/>
      <c r="AA236" s="27"/>
      <c r="AB236" s="23"/>
      <c r="AC236" s="23"/>
      <c r="AD236" s="23"/>
      <c r="AE236" s="26"/>
      <c r="AF236" s="51"/>
      <c r="AG236" s="25"/>
      <c r="AH236" s="25"/>
    </row>
    <row r="237" spans="1:34" ht="12.75">
      <c r="A237" s="23"/>
      <c r="B237" s="23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3"/>
      <c r="O237" s="24"/>
      <c r="P237" s="563"/>
      <c r="Q237" s="25"/>
      <c r="R237" s="26"/>
      <c r="S237" s="27"/>
      <c r="T237" s="26"/>
      <c r="U237" s="28"/>
      <c r="V237" s="26"/>
      <c r="W237" s="27"/>
      <c r="X237" s="23"/>
      <c r="Y237" s="28"/>
      <c r="Z237" s="23"/>
      <c r="AA237" s="27"/>
      <c r="AB237" s="23"/>
      <c r="AC237" s="23"/>
      <c r="AD237" s="23"/>
      <c r="AE237" s="26"/>
      <c r="AF237" s="51"/>
      <c r="AG237" s="25"/>
      <c r="AH237" s="25"/>
    </row>
    <row r="238" spans="1:34" ht="12.75">
      <c r="A238" s="23"/>
      <c r="B238" s="23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3"/>
      <c r="O238" s="24"/>
      <c r="P238" s="563"/>
      <c r="Q238" s="25"/>
      <c r="R238" s="26"/>
      <c r="S238" s="27"/>
      <c r="T238" s="26"/>
      <c r="U238" s="28"/>
      <c r="V238" s="26"/>
      <c r="W238" s="27"/>
      <c r="X238" s="23"/>
      <c r="Y238" s="28"/>
      <c r="Z238" s="23"/>
      <c r="AA238" s="27"/>
      <c r="AB238" s="23"/>
      <c r="AC238" s="23"/>
      <c r="AD238" s="23"/>
      <c r="AE238" s="26"/>
      <c r="AF238" s="51"/>
      <c r="AG238" s="25"/>
      <c r="AH238" s="25"/>
    </row>
    <row r="239" spans="1:34" ht="12.75">
      <c r="A239" s="23"/>
      <c r="B239" s="23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3"/>
      <c r="O239" s="24"/>
      <c r="P239" s="563"/>
      <c r="Q239" s="25"/>
      <c r="R239" s="26"/>
      <c r="S239" s="27"/>
      <c r="T239" s="26"/>
      <c r="U239" s="28"/>
      <c r="V239" s="26"/>
      <c r="W239" s="27"/>
      <c r="X239" s="23"/>
      <c r="Y239" s="28"/>
      <c r="Z239" s="23"/>
      <c r="AA239" s="27"/>
      <c r="AB239" s="23"/>
      <c r="AC239" s="23"/>
      <c r="AD239" s="23"/>
      <c r="AE239" s="26"/>
      <c r="AF239" s="51"/>
      <c r="AG239" s="25"/>
      <c r="AH239" s="25"/>
    </row>
    <row r="240" spans="1:34" ht="12.75">
      <c r="A240" s="23"/>
      <c r="B240" s="23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3"/>
      <c r="O240" s="24"/>
      <c r="P240" s="563"/>
      <c r="Q240" s="25"/>
      <c r="R240" s="26"/>
      <c r="S240" s="27"/>
      <c r="T240" s="26"/>
      <c r="U240" s="28"/>
      <c r="V240" s="26"/>
      <c r="W240" s="27"/>
      <c r="X240" s="23"/>
      <c r="Y240" s="28"/>
      <c r="Z240" s="23"/>
      <c r="AA240" s="27"/>
      <c r="AB240" s="23"/>
      <c r="AC240" s="23"/>
      <c r="AD240" s="23"/>
      <c r="AE240" s="26"/>
      <c r="AF240" s="51"/>
      <c r="AG240" s="25"/>
      <c r="AH240" s="25"/>
    </row>
    <row r="241" spans="1:34" ht="12.75">
      <c r="A241" s="23"/>
      <c r="B241" s="23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3"/>
      <c r="O241" s="24"/>
      <c r="P241" s="563"/>
      <c r="Q241" s="25"/>
      <c r="R241" s="26"/>
      <c r="S241" s="27"/>
      <c r="T241" s="26"/>
      <c r="U241" s="28"/>
      <c r="V241" s="26"/>
      <c r="W241" s="27"/>
      <c r="X241" s="23"/>
      <c r="Y241" s="28"/>
      <c r="Z241" s="23"/>
      <c r="AA241" s="27"/>
      <c r="AB241" s="23"/>
      <c r="AC241" s="23"/>
      <c r="AD241" s="23"/>
      <c r="AE241" s="26"/>
      <c r="AF241" s="51"/>
      <c r="AG241" s="25"/>
      <c r="AH241" s="25"/>
    </row>
    <row r="242" spans="1:34" ht="12.75">
      <c r="A242" s="23"/>
      <c r="B242" s="23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3"/>
      <c r="O242" s="24"/>
      <c r="P242" s="563"/>
      <c r="Q242" s="25"/>
      <c r="R242" s="26"/>
      <c r="S242" s="27"/>
      <c r="T242" s="26"/>
      <c r="U242" s="28"/>
      <c r="V242" s="26"/>
      <c r="W242" s="27"/>
      <c r="X242" s="23"/>
      <c r="Y242" s="28"/>
      <c r="Z242" s="23"/>
      <c r="AA242" s="27"/>
      <c r="AB242" s="23"/>
      <c r="AC242" s="23"/>
      <c r="AD242" s="23"/>
      <c r="AE242" s="26"/>
      <c r="AF242" s="51"/>
      <c r="AG242" s="25"/>
      <c r="AH242" s="25"/>
    </row>
    <row r="243" spans="1:34" ht="12.75">
      <c r="A243" s="23"/>
      <c r="B243" s="23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3"/>
      <c r="O243" s="24"/>
      <c r="P243" s="563"/>
      <c r="Q243" s="25"/>
      <c r="R243" s="26"/>
      <c r="S243" s="27"/>
      <c r="T243" s="26"/>
      <c r="U243" s="28"/>
      <c r="V243" s="26"/>
      <c r="W243" s="27"/>
      <c r="X243" s="23"/>
      <c r="Y243" s="28"/>
      <c r="Z243" s="23"/>
      <c r="AA243" s="27"/>
      <c r="AB243" s="23"/>
      <c r="AC243" s="23"/>
      <c r="AD243" s="23"/>
      <c r="AE243" s="26"/>
      <c r="AF243" s="51"/>
      <c r="AG243" s="25"/>
      <c r="AH243" s="25"/>
    </row>
    <row r="244" spans="1:34" ht="12.75">
      <c r="A244" s="23"/>
      <c r="B244" s="23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3"/>
      <c r="O244" s="24"/>
      <c r="P244" s="563"/>
      <c r="Q244" s="25"/>
      <c r="R244" s="26"/>
      <c r="S244" s="27"/>
      <c r="T244" s="26"/>
      <c r="U244" s="28"/>
      <c r="V244" s="26"/>
      <c r="W244" s="27"/>
      <c r="X244" s="23"/>
      <c r="Y244" s="28"/>
      <c r="Z244" s="23"/>
      <c r="AA244" s="27"/>
      <c r="AB244" s="23"/>
      <c r="AC244" s="23"/>
      <c r="AD244" s="23"/>
      <c r="AE244" s="26"/>
      <c r="AF244" s="51"/>
      <c r="AG244" s="25"/>
      <c r="AH244" s="25"/>
    </row>
    <row r="245" spans="1:34" ht="12.75">
      <c r="A245" s="23"/>
      <c r="B245" s="23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3"/>
      <c r="O245" s="24"/>
      <c r="P245" s="563"/>
      <c r="Q245" s="25"/>
      <c r="R245" s="26"/>
      <c r="S245" s="27"/>
      <c r="T245" s="26"/>
      <c r="U245" s="28"/>
      <c r="V245" s="26"/>
      <c r="W245" s="27"/>
      <c r="X245" s="23"/>
      <c r="Y245" s="28"/>
      <c r="Z245" s="23"/>
      <c r="AA245" s="27"/>
      <c r="AB245" s="23"/>
      <c r="AC245" s="23"/>
      <c r="AD245" s="23"/>
      <c r="AE245" s="26"/>
      <c r="AF245" s="51"/>
      <c r="AG245" s="25"/>
      <c r="AH245" s="25"/>
    </row>
    <row r="246" spans="1:34" ht="12.75">
      <c r="A246" s="23"/>
      <c r="B246" s="23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3"/>
      <c r="O246" s="24"/>
      <c r="P246" s="563"/>
      <c r="Q246" s="25"/>
      <c r="R246" s="26"/>
      <c r="S246" s="27"/>
      <c r="T246" s="26"/>
      <c r="U246" s="28"/>
      <c r="V246" s="26"/>
      <c r="W246" s="27"/>
      <c r="X246" s="23"/>
      <c r="Y246" s="28"/>
      <c r="Z246" s="23"/>
      <c r="AA246" s="27"/>
      <c r="AB246" s="23"/>
      <c r="AC246" s="23"/>
      <c r="AD246" s="23"/>
      <c r="AE246" s="26"/>
      <c r="AF246" s="51"/>
      <c r="AG246" s="25"/>
      <c r="AH246" s="25"/>
    </row>
    <row r="247" spans="1:34" ht="12.75">
      <c r="A247" s="23"/>
      <c r="B247" s="23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3"/>
      <c r="O247" s="24"/>
      <c r="P247" s="563"/>
      <c r="Q247" s="25"/>
      <c r="R247" s="26"/>
      <c r="S247" s="27"/>
      <c r="T247" s="26"/>
      <c r="U247" s="28"/>
      <c r="V247" s="26"/>
      <c r="W247" s="27"/>
      <c r="X247" s="23"/>
      <c r="Y247" s="28"/>
      <c r="Z247" s="23"/>
      <c r="AA247" s="27"/>
      <c r="AB247" s="23"/>
      <c r="AC247" s="23"/>
      <c r="AD247" s="23"/>
      <c r="AE247" s="26"/>
      <c r="AF247" s="51"/>
      <c r="AG247" s="25"/>
      <c r="AH247" s="25"/>
    </row>
    <row r="248" spans="1:34" ht="12.75">
      <c r="A248" s="23"/>
      <c r="B248" s="23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3"/>
      <c r="O248" s="24"/>
      <c r="P248" s="563"/>
      <c r="Q248" s="25"/>
      <c r="R248" s="26"/>
      <c r="S248" s="27"/>
      <c r="T248" s="26"/>
      <c r="U248" s="28"/>
      <c r="V248" s="26"/>
      <c r="W248" s="27"/>
      <c r="X248" s="23"/>
      <c r="Y248" s="28"/>
      <c r="Z248" s="23"/>
      <c r="AA248" s="27"/>
      <c r="AB248" s="23"/>
      <c r="AC248" s="23"/>
      <c r="AD248" s="23"/>
      <c r="AE248" s="26"/>
      <c r="AF248" s="51"/>
      <c r="AG248" s="25"/>
      <c r="AH248" s="25"/>
    </row>
    <row r="249" spans="1:34" ht="12.75">
      <c r="A249" s="23"/>
      <c r="B249" s="23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3"/>
      <c r="O249" s="24"/>
      <c r="P249" s="563"/>
      <c r="Q249" s="25"/>
      <c r="R249" s="26"/>
      <c r="S249" s="27"/>
      <c r="T249" s="26"/>
      <c r="U249" s="28"/>
      <c r="V249" s="26"/>
      <c r="W249" s="27"/>
      <c r="X249" s="23"/>
      <c r="Y249" s="28"/>
      <c r="Z249" s="23"/>
      <c r="AA249" s="27"/>
      <c r="AB249" s="23"/>
      <c r="AC249" s="23"/>
      <c r="AD249" s="23"/>
      <c r="AE249" s="26"/>
      <c r="AF249" s="51"/>
      <c r="AG249" s="25"/>
      <c r="AH249" s="25"/>
    </row>
    <row r="250" spans="1:34" ht="12.75">
      <c r="A250" s="23"/>
      <c r="B250" s="23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3"/>
      <c r="O250" s="24"/>
      <c r="P250" s="563"/>
      <c r="Q250" s="25"/>
      <c r="R250" s="26"/>
      <c r="S250" s="27"/>
      <c r="T250" s="26"/>
      <c r="U250" s="28"/>
      <c r="V250" s="26"/>
      <c r="W250" s="27"/>
      <c r="X250" s="23"/>
      <c r="Y250" s="28"/>
      <c r="Z250" s="23"/>
      <c r="AA250" s="27"/>
      <c r="AB250" s="23"/>
      <c r="AC250" s="23"/>
      <c r="AD250" s="23"/>
      <c r="AE250" s="26"/>
      <c r="AF250" s="51"/>
      <c r="AG250" s="25"/>
      <c r="AH250" s="25"/>
    </row>
    <row r="251" spans="1:34" ht="12.75">
      <c r="A251" s="23"/>
      <c r="B251" s="23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3"/>
      <c r="O251" s="24"/>
      <c r="P251" s="563"/>
      <c r="Q251" s="25"/>
      <c r="R251" s="26"/>
      <c r="S251" s="27"/>
      <c r="T251" s="26"/>
      <c r="U251" s="28"/>
      <c r="V251" s="26"/>
      <c r="W251" s="27"/>
      <c r="X251" s="23"/>
      <c r="Y251" s="28"/>
      <c r="Z251" s="23"/>
      <c r="AA251" s="27"/>
      <c r="AB251" s="23"/>
      <c r="AC251" s="23"/>
      <c r="AD251" s="23"/>
      <c r="AE251" s="26"/>
      <c r="AF251" s="51"/>
      <c r="AG251" s="25"/>
      <c r="AH251" s="25"/>
    </row>
    <row r="252" spans="1:34" ht="12.75">
      <c r="A252" s="23"/>
      <c r="B252" s="23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3"/>
      <c r="O252" s="24"/>
      <c r="P252" s="563"/>
      <c r="Q252" s="25"/>
      <c r="R252" s="26"/>
      <c r="S252" s="27"/>
      <c r="T252" s="26"/>
      <c r="U252" s="28"/>
      <c r="V252" s="26"/>
      <c r="W252" s="27"/>
      <c r="X252" s="23"/>
      <c r="Y252" s="28"/>
      <c r="Z252" s="23"/>
      <c r="AA252" s="27"/>
      <c r="AB252" s="23"/>
      <c r="AC252" s="23"/>
      <c r="AD252" s="23"/>
      <c r="AE252" s="26"/>
      <c r="AF252" s="51"/>
      <c r="AG252" s="25"/>
      <c r="AH252" s="25"/>
    </row>
    <row r="253" spans="1:34" ht="12.75">
      <c r="A253" s="23"/>
      <c r="B253" s="23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3"/>
      <c r="O253" s="24"/>
      <c r="P253" s="563"/>
      <c r="Q253" s="25"/>
      <c r="R253" s="26"/>
      <c r="S253" s="27"/>
      <c r="T253" s="26"/>
      <c r="U253" s="28"/>
      <c r="V253" s="26"/>
      <c r="W253" s="27"/>
      <c r="X253" s="23"/>
      <c r="Y253" s="28"/>
      <c r="Z253" s="23"/>
      <c r="AA253" s="27"/>
      <c r="AB253" s="23"/>
      <c r="AC253" s="23"/>
      <c r="AD253" s="23"/>
      <c r="AE253" s="26"/>
      <c r="AF253" s="51"/>
      <c r="AG253" s="25"/>
      <c r="AH253" s="25"/>
    </row>
    <row r="254" spans="1:34" ht="12.75">
      <c r="A254" s="23"/>
      <c r="B254" s="23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3"/>
      <c r="O254" s="24"/>
      <c r="P254" s="563"/>
      <c r="Q254" s="25"/>
      <c r="R254" s="26"/>
      <c r="S254" s="27"/>
      <c r="T254" s="26"/>
      <c r="U254" s="28"/>
      <c r="V254" s="26"/>
      <c r="W254" s="27"/>
      <c r="X254" s="23"/>
      <c r="Y254" s="28"/>
      <c r="Z254" s="23"/>
      <c r="AA254" s="27"/>
      <c r="AB254" s="23"/>
      <c r="AC254" s="23"/>
      <c r="AD254" s="23"/>
      <c r="AE254" s="26"/>
      <c r="AF254" s="51"/>
      <c r="AG254" s="25"/>
      <c r="AH254" s="25"/>
    </row>
    <row r="255" spans="1:34" ht="12.75">
      <c r="A255" s="23"/>
      <c r="B255" s="23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3"/>
      <c r="O255" s="24"/>
      <c r="P255" s="563"/>
      <c r="Q255" s="25"/>
      <c r="R255" s="26"/>
      <c r="S255" s="27"/>
      <c r="T255" s="26"/>
      <c r="U255" s="28"/>
      <c r="V255" s="26"/>
      <c r="W255" s="27"/>
      <c r="X255" s="23"/>
      <c r="Y255" s="28"/>
      <c r="Z255" s="23"/>
      <c r="AA255" s="27"/>
      <c r="AB255" s="23"/>
      <c r="AC255" s="23"/>
      <c r="AD255" s="23"/>
      <c r="AE255" s="26"/>
      <c r="AF255" s="51"/>
      <c r="AG255" s="25"/>
      <c r="AH255" s="25"/>
    </row>
    <row r="256" spans="1:34" ht="12.75">
      <c r="A256" s="23"/>
      <c r="B256" s="23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3"/>
      <c r="O256" s="24"/>
      <c r="P256" s="563"/>
      <c r="Q256" s="25"/>
      <c r="R256" s="26"/>
      <c r="S256" s="27"/>
      <c r="T256" s="26"/>
      <c r="U256" s="28"/>
      <c r="V256" s="26"/>
      <c r="W256" s="27"/>
      <c r="X256" s="23"/>
      <c r="Y256" s="28"/>
      <c r="Z256" s="23"/>
      <c r="AA256" s="27"/>
      <c r="AB256" s="23"/>
      <c r="AC256" s="23"/>
      <c r="AD256" s="23"/>
      <c r="AE256" s="26"/>
      <c r="AF256" s="51"/>
      <c r="AG256" s="25"/>
      <c r="AH256" s="25"/>
    </row>
    <row r="257" spans="1:34" ht="12.75">
      <c r="A257" s="23"/>
      <c r="B257" s="23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3"/>
      <c r="O257" s="24"/>
      <c r="P257" s="563"/>
      <c r="Q257" s="25"/>
      <c r="R257" s="26"/>
      <c r="S257" s="27"/>
      <c r="T257" s="26"/>
      <c r="U257" s="28"/>
      <c r="V257" s="26"/>
      <c r="W257" s="27"/>
      <c r="X257" s="23"/>
      <c r="Y257" s="28"/>
      <c r="Z257" s="23"/>
      <c r="AA257" s="27"/>
      <c r="AB257" s="23"/>
      <c r="AC257" s="23"/>
      <c r="AD257" s="23"/>
      <c r="AE257" s="26"/>
      <c r="AF257" s="51"/>
      <c r="AG257" s="25"/>
      <c r="AH257" s="25"/>
    </row>
    <row r="258" spans="1:34" ht="12.75">
      <c r="A258" s="23"/>
      <c r="B258" s="23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3"/>
      <c r="O258" s="24"/>
      <c r="P258" s="563"/>
      <c r="Q258" s="25"/>
      <c r="R258" s="26"/>
      <c r="S258" s="27"/>
      <c r="T258" s="26"/>
      <c r="U258" s="28"/>
      <c r="V258" s="26"/>
      <c r="W258" s="27"/>
      <c r="X258" s="23"/>
      <c r="Y258" s="28"/>
      <c r="Z258" s="23"/>
      <c r="AA258" s="27"/>
      <c r="AB258" s="23"/>
      <c r="AC258" s="23"/>
      <c r="AD258" s="23"/>
      <c r="AE258" s="26"/>
      <c r="AF258" s="51"/>
      <c r="AG258" s="25"/>
      <c r="AH258" s="25"/>
    </row>
    <row r="259" spans="1:34" ht="12.75">
      <c r="A259" s="23"/>
      <c r="B259" s="23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3"/>
      <c r="O259" s="24"/>
      <c r="P259" s="563"/>
      <c r="Q259" s="25"/>
      <c r="R259" s="26"/>
      <c r="S259" s="27"/>
      <c r="T259" s="26"/>
      <c r="U259" s="28"/>
      <c r="V259" s="26"/>
      <c r="W259" s="27"/>
      <c r="X259" s="23"/>
      <c r="Y259" s="28"/>
      <c r="Z259" s="23"/>
      <c r="AA259" s="27"/>
      <c r="AB259" s="23"/>
      <c r="AC259" s="23"/>
      <c r="AD259" s="23"/>
      <c r="AE259" s="26"/>
      <c r="AF259" s="51"/>
      <c r="AG259" s="25"/>
      <c r="AH259" s="25"/>
    </row>
    <row r="260" spans="1:34" ht="12.75">
      <c r="A260" s="23"/>
      <c r="B260" s="23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3"/>
      <c r="O260" s="24"/>
      <c r="P260" s="563"/>
      <c r="Q260" s="25"/>
      <c r="R260" s="26"/>
      <c r="S260" s="27"/>
      <c r="T260" s="26"/>
      <c r="U260" s="28"/>
      <c r="V260" s="26"/>
      <c r="W260" s="27"/>
      <c r="X260" s="23"/>
      <c r="Y260" s="28"/>
      <c r="Z260" s="23"/>
      <c r="AA260" s="27"/>
      <c r="AB260" s="23"/>
      <c r="AC260" s="23"/>
      <c r="AD260" s="23"/>
      <c r="AE260" s="26"/>
      <c r="AF260" s="51"/>
      <c r="AG260" s="25"/>
      <c r="AH260" s="25"/>
    </row>
    <row r="261" spans="1:34" ht="12.75">
      <c r="A261" s="23"/>
      <c r="B261" s="23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3"/>
      <c r="O261" s="24"/>
      <c r="P261" s="563"/>
      <c r="Q261" s="25"/>
      <c r="R261" s="26"/>
      <c r="S261" s="27"/>
      <c r="T261" s="26"/>
      <c r="U261" s="28"/>
      <c r="V261" s="26"/>
      <c r="W261" s="27"/>
      <c r="X261" s="23"/>
      <c r="Y261" s="28"/>
      <c r="Z261" s="23"/>
      <c r="AA261" s="27"/>
      <c r="AB261" s="23"/>
      <c r="AC261" s="23"/>
      <c r="AD261" s="23"/>
      <c r="AE261" s="26"/>
      <c r="AF261" s="51"/>
      <c r="AG261" s="25"/>
      <c r="AH261" s="25"/>
    </row>
    <row r="262" spans="1:34" ht="12.75">
      <c r="A262" s="23"/>
      <c r="B262" s="23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3"/>
      <c r="O262" s="24"/>
      <c r="P262" s="563"/>
      <c r="Q262" s="25"/>
      <c r="R262" s="26"/>
      <c r="S262" s="27"/>
      <c r="T262" s="26"/>
      <c r="U262" s="28"/>
      <c r="V262" s="26"/>
      <c r="W262" s="27"/>
      <c r="X262" s="23"/>
      <c r="Y262" s="28"/>
      <c r="Z262" s="23"/>
      <c r="AA262" s="27"/>
      <c r="AB262" s="23"/>
      <c r="AC262" s="23"/>
      <c r="AD262" s="23"/>
      <c r="AE262" s="26"/>
      <c r="AF262" s="51"/>
      <c r="AG262" s="25"/>
      <c r="AH262" s="25"/>
    </row>
    <row r="263" spans="1:34" ht="12.75">
      <c r="A263" s="23"/>
      <c r="B263" s="23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3"/>
      <c r="O263" s="24"/>
      <c r="P263" s="563"/>
      <c r="Q263" s="25"/>
      <c r="R263" s="26"/>
      <c r="S263" s="27"/>
      <c r="T263" s="26"/>
      <c r="U263" s="28"/>
      <c r="V263" s="26"/>
      <c r="W263" s="27"/>
      <c r="X263" s="23"/>
      <c r="Y263" s="28"/>
      <c r="Z263" s="23"/>
      <c r="AA263" s="27"/>
      <c r="AB263" s="23"/>
      <c r="AC263" s="23"/>
      <c r="AD263" s="23"/>
      <c r="AE263" s="26"/>
      <c r="AF263" s="51"/>
      <c r="AG263" s="25"/>
      <c r="AH263" s="25"/>
    </row>
    <row r="264" spans="1:34" ht="12.75">
      <c r="A264" s="23"/>
      <c r="B264" s="23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3"/>
      <c r="O264" s="24"/>
      <c r="P264" s="563"/>
      <c r="Q264" s="25"/>
      <c r="R264" s="26"/>
      <c r="S264" s="27"/>
      <c r="T264" s="26"/>
      <c r="U264" s="28"/>
      <c r="V264" s="26"/>
      <c r="W264" s="27"/>
      <c r="X264" s="23"/>
      <c r="Y264" s="28"/>
      <c r="Z264" s="23"/>
      <c r="AA264" s="27"/>
      <c r="AB264" s="23"/>
      <c r="AC264" s="23"/>
      <c r="AD264" s="23"/>
      <c r="AE264" s="26"/>
      <c r="AF264" s="51"/>
      <c r="AG264" s="25"/>
      <c r="AH264" s="25"/>
    </row>
    <row r="265" spans="1:34" ht="12.75">
      <c r="A265" s="23"/>
      <c r="B265" s="23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3"/>
      <c r="O265" s="24"/>
      <c r="P265" s="563"/>
      <c r="Q265" s="25"/>
      <c r="R265" s="26"/>
      <c r="S265" s="27"/>
      <c r="T265" s="26"/>
      <c r="U265" s="28"/>
      <c r="V265" s="26"/>
      <c r="W265" s="27"/>
      <c r="X265" s="23"/>
      <c r="Y265" s="28"/>
      <c r="Z265" s="23"/>
      <c r="AA265" s="27"/>
      <c r="AB265" s="23"/>
      <c r="AC265" s="23"/>
      <c r="AD265" s="23"/>
      <c r="AE265" s="26"/>
      <c r="AF265" s="51"/>
      <c r="AG265" s="25"/>
      <c r="AH265" s="25"/>
    </row>
    <row r="266" spans="1:34" ht="12.75">
      <c r="A266" s="23"/>
      <c r="B266" s="23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3"/>
      <c r="O266" s="24"/>
      <c r="P266" s="563"/>
      <c r="Q266" s="25"/>
      <c r="R266" s="26"/>
      <c r="S266" s="27"/>
      <c r="T266" s="26"/>
      <c r="U266" s="28"/>
      <c r="V266" s="26"/>
      <c r="W266" s="27"/>
      <c r="X266" s="23"/>
      <c r="Y266" s="28"/>
      <c r="Z266" s="23"/>
      <c r="AA266" s="27"/>
      <c r="AB266" s="23"/>
      <c r="AC266" s="23"/>
      <c r="AD266" s="23"/>
      <c r="AE266" s="26"/>
      <c r="AF266" s="51"/>
      <c r="AG266" s="25"/>
      <c r="AH266" s="25"/>
    </row>
    <row r="267" spans="1:34" ht="12.75">
      <c r="A267" s="23"/>
      <c r="B267" s="23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3"/>
      <c r="O267" s="24"/>
      <c r="P267" s="563"/>
      <c r="Q267" s="25"/>
      <c r="R267" s="26"/>
      <c r="S267" s="27"/>
      <c r="T267" s="26"/>
      <c r="U267" s="28"/>
      <c r="V267" s="26"/>
      <c r="W267" s="27"/>
      <c r="X267" s="23"/>
      <c r="Y267" s="28"/>
      <c r="Z267" s="23"/>
      <c r="AA267" s="27"/>
      <c r="AB267" s="23"/>
      <c r="AC267" s="23"/>
      <c r="AD267" s="23"/>
      <c r="AE267" s="26"/>
      <c r="AF267" s="51"/>
      <c r="AG267" s="25"/>
      <c r="AH267" s="25"/>
    </row>
    <row r="268" spans="1:34" ht="12.75">
      <c r="A268" s="23"/>
      <c r="B268" s="23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3"/>
      <c r="O268" s="24"/>
      <c r="P268" s="563"/>
      <c r="Q268" s="25"/>
      <c r="R268" s="26"/>
      <c r="S268" s="27"/>
      <c r="T268" s="26"/>
      <c r="U268" s="28"/>
      <c r="V268" s="26"/>
      <c r="W268" s="27"/>
      <c r="X268" s="23"/>
      <c r="Y268" s="28"/>
      <c r="Z268" s="23"/>
      <c r="AA268" s="27"/>
      <c r="AB268" s="23"/>
      <c r="AC268" s="23"/>
      <c r="AD268" s="23"/>
      <c r="AE268" s="26"/>
      <c r="AF268" s="51"/>
      <c r="AG268" s="25"/>
      <c r="AH268" s="25"/>
    </row>
    <row r="269" spans="1:34" ht="12.75">
      <c r="A269" s="23"/>
      <c r="B269" s="23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3"/>
      <c r="O269" s="24"/>
      <c r="P269" s="563"/>
      <c r="Q269" s="25"/>
      <c r="R269" s="26"/>
      <c r="S269" s="27"/>
      <c r="T269" s="26"/>
      <c r="U269" s="28"/>
      <c r="V269" s="26"/>
      <c r="W269" s="27"/>
      <c r="X269" s="23"/>
      <c r="Y269" s="28"/>
      <c r="Z269" s="23"/>
      <c r="AA269" s="27"/>
      <c r="AB269" s="23"/>
      <c r="AC269" s="23"/>
      <c r="AD269" s="23"/>
      <c r="AE269" s="26"/>
      <c r="AF269" s="51"/>
      <c r="AG269" s="25"/>
      <c r="AH269" s="25"/>
    </row>
    <row r="270" spans="1:34" ht="12.75">
      <c r="A270" s="23"/>
      <c r="B270" s="23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3"/>
      <c r="O270" s="24"/>
      <c r="P270" s="563"/>
      <c r="Q270" s="25"/>
      <c r="R270" s="26"/>
      <c r="S270" s="27"/>
      <c r="T270" s="26"/>
      <c r="U270" s="28"/>
      <c r="V270" s="26"/>
      <c r="W270" s="27"/>
      <c r="X270" s="23"/>
      <c r="Y270" s="28"/>
      <c r="Z270" s="23"/>
      <c r="AA270" s="27"/>
      <c r="AB270" s="23"/>
      <c r="AC270" s="23"/>
      <c r="AD270" s="23"/>
      <c r="AE270" s="26"/>
      <c r="AF270" s="51"/>
      <c r="AG270" s="25"/>
      <c r="AH270" s="25"/>
    </row>
    <row r="271" spans="1:34" ht="12.75">
      <c r="A271" s="23"/>
      <c r="B271" s="23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3"/>
      <c r="O271" s="24"/>
      <c r="P271" s="563"/>
      <c r="Q271" s="25"/>
      <c r="R271" s="26"/>
      <c r="S271" s="27"/>
      <c r="T271" s="26"/>
      <c r="U271" s="28"/>
      <c r="V271" s="26"/>
      <c r="W271" s="27"/>
      <c r="X271" s="23"/>
      <c r="Y271" s="28"/>
      <c r="Z271" s="23"/>
      <c r="AA271" s="27"/>
      <c r="AB271" s="23"/>
      <c r="AC271" s="23"/>
      <c r="AD271" s="23"/>
      <c r="AE271" s="26"/>
      <c r="AF271" s="51"/>
      <c r="AG271" s="25"/>
      <c r="AH271" s="25"/>
    </row>
    <row r="272" spans="1:34" ht="12.75">
      <c r="A272" s="23"/>
      <c r="B272" s="23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3"/>
      <c r="O272" s="24"/>
      <c r="P272" s="563"/>
      <c r="Q272" s="25"/>
      <c r="R272" s="26"/>
      <c r="S272" s="27"/>
      <c r="T272" s="26"/>
      <c r="U272" s="28"/>
      <c r="V272" s="26"/>
      <c r="W272" s="27"/>
      <c r="X272" s="23"/>
      <c r="Y272" s="28"/>
      <c r="Z272" s="23"/>
      <c r="AA272" s="27"/>
      <c r="AB272" s="23"/>
      <c r="AC272" s="23"/>
      <c r="AD272" s="23"/>
      <c r="AE272" s="26"/>
      <c r="AF272" s="51"/>
      <c r="AG272" s="25"/>
      <c r="AH272" s="25"/>
    </row>
    <row r="273" spans="1:34" ht="12.75">
      <c r="A273" s="23"/>
      <c r="B273" s="23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3"/>
      <c r="O273" s="24"/>
      <c r="P273" s="563"/>
      <c r="Q273" s="25"/>
      <c r="R273" s="26"/>
      <c r="S273" s="27"/>
      <c r="T273" s="26"/>
      <c r="U273" s="28"/>
      <c r="V273" s="26"/>
      <c r="W273" s="27"/>
      <c r="X273" s="23"/>
      <c r="Y273" s="28"/>
      <c r="Z273" s="23"/>
      <c r="AA273" s="27"/>
      <c r="AB273" s="23"/>
      <c r="AC273" s="23"/>
      <c r="AD273" s="23"/>
      <c r="AE273" s="26"/>
      <c r="AF273" s="51"/>
      <c r="AG273" s="25"/>
      <c r="AH273" s="25"/>
    </row>
    <row r="274" spans="1:34" ht="12.75">
      <c r="A274" s="23"/>
      <c r="B274" s="23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3"/>
      <c r="O274" s="24"/>
      <c r="P274" s="563"/>
      <c r="Q274" s="25"/>
      <c r="R274" s="26"/>
      <c r="S274" s="27"/>
      <c r="T274" s="26"/>
      <c r="U274" s="28"/>
      <c r="V274" s="26"/>
      <c r="W274" s="27"/>
      <c r="X274" s="23"/>
      <c r="Y274" s="28"/>
      <c r="Z274" s="23"/>
      <c r="AA274" s="27"/>
      <c r="AB274" s="23"/>
      <c r="AC274" s="23"/>
      <c r="AD274" s="23"/>
      <c r="AE274" s="26"/>
      <c r="AF274" s="51"/>
      <c r="AG274" s="25"/>
      <c r="AH274" s="25"/>
    </row>
    <row r="275" spans="1:34" ht="12.75">
      <c r="A275" s="23"/>
      <c r="B275" s="23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3"/>
      <c r="O275" s="24"/>
      <c r="P275" s="563"/>
      <c r="Q275" s="25"/>
      <c r="R275" s="26"/>
      <c r="S275" s="27"/>
      <c r="T275" s="26"/>
      <c r="U275" s="28"/>
      <c r="V275" s="26"/>
      <c r="W275" s="27"/>
      <c r="X275" s="23"/>
      <c r="Y275" s="28"/>
      <c r="Z275" s="23"/>
      <c r="AA275" s="27"/>
      <c r="AB275" s="23"/>
      <c r="AC275" s="23"/>
      <c r="AD275" s="23"/>
      <c r="AE275" s="26"/>
      <c r="AF275" s="51"/>
      <c r="AG275" s="25"/>
      <c r="AH275" s="25"/>
    </row>
    <row r="276" spans="1:34" ht="12.75">
      <c r="A276" s="23"/>
      <c r="B276" s="23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3"/>
      <c r="O276" s="24"/>
      <c r="P276" s="563"/>
      <c r="Q276" s="25"/>
      <c r="R276" s="26"/>
      <c r="S276" s="27"/>
      <c r="T276" s="26"/>
      <c r="U276" s="28"/>
      <c r="V276" s="26"/>
      <c r="W276" s="27"/>
      <c r="X276" s="23"/>
      <c r="Y276" s="28"/>
      <c r="Z276" s="23"/>
      <c r="AA276" s="27"/>
      <c r="AB276" s="23"/>
      <c r="AC276" s="23"/>
      <c r="AD276" s="23"/>
      <c r="AE276" s="26"/>
      <c r="AF276" s="51"/>
      <c r="AG276" s="25"/>
      <c r="AH276" s="25"/>
    </row>
    <row r="277" spans="1:34" ht="12.75">
      <c r="A277" s="23"/>
      <c r="B277" s="23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3"/>
      <c r="O277" s="24"/>
      <c r="P277" s="563"/>
      <c r="Q277" s="25"/>
      <c r="R277" s="26"/>
      <c r="S277" s="27"/>
      <c r="T277" s="26"/>
      <c r="U277" s="28"/>
      <c r="V277" s="26"/>
      <c r="W277" s="27"/>
      <c r="X277" s="23"/>
      <c r="Y277" s="28"/>
      <c r="Z277" s="23"/>
      <c r="AA277" s="27"/>
      <c r="AB277" s="23"/>
      <c r="AC277" s="23"/>
      <c r="AD277" s="23"/>
      <c r="AE277" s="26"/>
      <c r="AF277" s="51"/>
      <c r="AG277" s="25"/>
      <c r="AH277" s="25"/>
    </row>
    <row r="278" spans="1:34" ht="12.75">
      <c r="A278" s="23"/>
      <c r="B278" s="23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3"/>
      <c r="O278" s="24"/>
      <c r="P278" s="563"/>
      <c r="Q278" s="25"/>
      <c r="R278" s="26"/>
      <c r="S278" s="27"/>
      <c r="T278" s="26"/>
      <c r="U278" s="28"/>
      <c r="V278" s="26"/>
      <c r="W278" s="27"/>
      <c r="X278" s="23"/>
      <c r="Y278" s="28"/>
      <c r="Z278" s="23"/>
      <c r="AA278" s="27"/>
      <c r="AB278" s="23"/>
      <c r="AC278" s="23"/>
      <c r="AD278" s="23"/>
      <c r="AE278" s="26"/>
      <c r="AF278" s="51"/>
      <c r="AG278" s="25"/>
      <c r="AH278" s="25"/>
    </row>
    <row r="279" spans="1:34" ht="12.75">
      <c r="A279" s="23"/>
      <c r="B279" s="23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3"/>
      <c r="O279" s="24"/>
      <c r="P279" s="563"/>
      <c r="Q279" s="25"/>
      <c r="R279" s="26"/>
      <c r="S279" s="27"/>
      <c r="T279" s="26"/>
      <c r="U279" s="28"/>
      <c r="V279" s="26"/>
      <c r="W279" s="27"/>
      <c r="X279" s="23"/>
      <c r="Y279" s="28"/>
      <c r="Z279" s="23"/>
      <c r="AA279" s="27"/>
      <c r="AB279" s="23"/>
      <c r="AC279" s="23"/>
      <c r="AD279" s="23"/>
      <c r="AE279" s="26"/>
      <c r="AF279" s="51"/>
      <c r="AG279" s="25"/>
      <c r="AH279" s="25"/>
    </row>
    <row r="280" spans="1:34" ht="12.75">
      <c r="A280" s="23"/>
      <c r="B280" s="23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3"/>
      <c r="O280" s="24"/>
      <c r="P280" s="563"/>
      <c r="Q280" s="25"/>
      <c r="R280" s="26"/>
      <c r="S280" s="27"/>
      <c r="T280" s="26"/>
      <c r="U280" s="28"/>
      <c r="V280" s="26"/>
      <c r="W280" s="27"/>
      <c r="X280" s="23"/>
      <c r="Y280" s="28"/>
      <c r="Z280" s="23"/>
      <c r="AA280" s="27"/>
      <c r="AB280" s="23"/>
      <c r="AC280" s="23"/>
      <c r="AD280" s="23"/>
      <c r="AE280" s="26"/>
      <c r="AF280" s="51"/>
      <c r="AG280" s="25"/>
      <c r="AH280" s="25"/>
    </row>
    <row r="281" spans="1:34" ht="12.75">
      <c r="A281" s="23"/>
      <c r="B281" s="23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3"/>
      <c r="O281" s="24"/>
      <c r="P281" s="563"/>
      <c r="Q281" s="25"/>
      <c r="R281" s="26"/>
      <c r="S281" s="27"/>
      <c r="T281" s="26"/>
      <c r="U281" s="28"/>
      <c r="V281" s="26"/>
      <c r="W281" s="27"/>
      <c r="X281" s="23"/>
      <c r="Y281" s="28"/>
      <c r="Z281" s="23"/>
      <c r="AA281" s="27"/>
      <c r="AB281" s="23"/>
      <c r="AC281" s="23"/>
      <c r="AD281" s="23"/>
      <c r="AE281" s="26"/>
      <c r="AF281" s="51"/>
      <c r="AG281" s="25"/>
      <c r="AH281" s="25"/>
    </row>
    <row r="282" spans="1:34" ht="12.75">
      <c r="A282" s="23"/>
      <c r="B282" s="23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3"/>
      <c r="O282" s="24"/>
      <c r="P282" s="563"/>
      <c r="Q282" s="25"/>
      <c r="R282" s="26"/>
      <c r="S282" s="27"/>
      <c r="T282" s="26"/>
      <c r="U282" s="28"/>
      <c r="V282" s="26"/>
      <c r="W282" s="27"/>
      <c r="X282" s="23"/>
      <c r="Y282" s="28"/>
      <c r="Z282" s="23"/>
      <c r="AA282" s="27"/>
      <c r="AB282" s="23"/>
      <c r="AC282" s="23"/>
      <c r="AD282" s="23"/>
      <c r="AE282" s="26"/>
      <c r="AF282" s="51"/>
      <c r="AG282" s="25"/>
      <c r="AH282" s="25"/>
    </row>
    <row r="283" spans="1:34" ht="12.75">
      <c r="A283" s="23"/>
      <c r="B283" s="23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3"/>
      <c r="O283" s="24"/>
      <c r="P283" s="563"/>
      <c r="Q283" s="25"/>
      <c r="R283" s="26"/>
      <c r="S283" s="27"/>
      <c r="T283" s="26"/>
      <c r="U283" s="28"/>
      <c r="V283" s="26"/>
      <c r="W283" s="27"/>
      <c r="X283" s="23"/>
      <c r="Y283" s="28"/>
      <c r="Z283" s="23"/>
      <c r="AA283" s="27"/>
      <c r="AB283" s="23"/>
      <c r="AC283" s="23"/>
      <c r="AD283" s="23"/>
      <c r="AE283" s="26"/>
      <c r="AF283" s="51"/>
      <c r="AG283" s="25"/>
      <c r="AH283" s="25"/>
    </row>
    <row r="284" spans="1:34" ht="12.75">
      <c r="A284" s="23"/>
      <c r="B284" s="23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3"/>
      <c r="O284" s="24"/>
      <c r="P284" s="563"/>
      <c r="Q284" s="25"/>
      <c r="R284" s="26"/>
      <c r="S284" s="27"/>
      <c r="T284" s="26"/>
      <c r="U284" s="28"/>
      <c r="V284" s="26"/>
      <c r="W284" s="27"/>
      <c r="X284" s="23"/>
      <c r="Y284" s="28"/>
      <c r="Z284" s="23"/>
      <c r="AA284" s="27"/>
      <c r="AB284" s="23"/>
      <c r="AC284" s="23"/>
      <c r="AD284" s="23"/>
      <c r="AE284" s="26"/>
      <c r="AF284" s="51"/>
      <c r="AG284" s="25"/>
      <c r="AH284" s="25"/>
    </row>
    <row r="285" spans="1:34" ht="12.75">
      <c r="A285" s="23"/>
      <c r="B285" s="23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3"/>
      <c r="O285" s="24"/>
      <c r="P285" s="563"/>
      <c r="Q285" s="25"/>
      <c r="R285" s="26"/>
      <c r="S285" s="27"/>
      <c r="T285" s="26"/>
      <c r="U285" s="28"/>
      <c r="V285" s="26"/>
      <c r="W285" s="27"/>
      <c r="X285" s="23"/>
      <c r="Y285" s="28"/>
      <c r="Z285" s="23"/>
      <c r="AA285" s="27"/>
      <c r="AB285" s="23"/>
      <c r="AC285" s="23"/>
      <c r="AD285" s="23"/>
      <c r="AE285" s="26"/>
      <c r="AF285" s="51"/>
      <c r="AG285" s="25"/>
      <c r="AH285" s="25"/>
    </row>
    <row r="286" spans="1:34" ht="12.75">
      <c r="A286" s="23"/>
      <c r="B286" s="23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3"/>
      <c r="O286" s="24"/>
      <c r="P286" s="563"/>
      <c r="Q286" s="25"/>
      <c r="R286" s="26"/>
      <c r="S286" s="27"/>
      <c r="T286" s="26"/>
      <c r="U286" s="28"/>
      <c r="V286" s="26"/>
      <c r="W286" s="27"/>
      <c r="X286" s="23"/>
      <c r="Y286" s="28"/>
      <c r="Z286" s="23"/>
      <c r="AA286" s="27"/>
      <c r="AB286" s="23"/>
      <c r="AC286" s="23"/>
      <c r="AD286" s="23"/>
      <c r="AE286" s="26"/>
      <c r="AF286" s="51"/>
      <c r="AG286" s="25"/>
      <c r="AH286" s="25"/>
    </row>
    <row r="287" spans="1:34" ht="12.75">
      <c r="A287" s="23"/>
      <c r="B287" s="23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3"/>
      <c r="O287" s="24"/>
      <c r="P287" s="563"/>
      <c r="Q287" s="25"/>
      <c r="R287" s="26"/>
      <c r="S287" s="27"/>
      <c r="T287" s="26"/>
      <c r="U287" s="28"/>
      <c r="V287" s="26"/>
      <c r="W287" s="27"/>
      <c r="X287" s="23"/>
      <c r="Y287" s="28"/>
      <c r="Z287" s="23"/>
      <c r="AA287" s="27"/>
      <c r="AB287" s="23"/>
      <c r="AC287" s="23"/>
      <c r="AD287" s="23"/>
      <c r="AE287" s="26"/>
      <c r="AF287" s="51"/>
      <c r="AG287" s="25"/>
      <c r="AH287" s="25"/>
    </row>
    <row r="288" spans="1:34" ht="12.75">
      <c r="A288" s="23"/>
      <c r="B288" s="23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3"/>
      <c r="O288" s="24"/>
      <c r="P288" s="563"/>
      <c r="Q288" s="25"/>
      <c r="R288" s="26"/>
      <c r="S288" s="27"/>
      <c r="T288" s="26"/>
      <c r="U288" s="28"/>
      <c r="V288" s="26"/>
      <c r="W288" s="27"/>
      <c r="X288" s="23"/>
      <c r="Y288" s="28"/>
      <c r="Z288" s="23"/>
      <c r="AA288" s="27"/>
      <c r="AB288" s="23"/>
      <c r="AC288" s="23"/>
      <c r="AD288" s="23"/>
      <c r="AE288" s="26"/>
      <c r="AF288" s="51"/>
      <c r="AG288" s="25"/>
      <c r="AH288" s="25"/>
    </row>
    <row r="289" spans="1:34" ht="12.75">
      <c r="A289" s="23"/>
      <c r="B289" s="23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3"/>
      <c r="O289" s="24"/>
      <c r="P289" s="563"/>
      <c r="Q289" s="25"/>
      <c r="R289" s="26"/>
      <c r="S289" s="27"/>
      <c r="T289" s="26"/>
      <c r="U289" s="28"/>
      <c r="V289" s="26"/>
      <c r="W289" s="27"/>
      <c r="X289" s="23"/>
      <c r="Y289" s="28"/>
      <c r="Z289" s="23"/>
      <c r="AA289" s="27"/>
      <c r="AB289" s="23"/>
      <c r="AC289" s="23"/>
      <c r="AD289" s="23"/>
      <c r="AE289" s="26"/>
      <c r="AF289" s="51"/>
      <c r="AG289" s="25"/>
      <c r="AH289" s="25"/>
    </row>
    <row r="290" spans="1:34" ht="12.75">
      <c r="A290" s="23"/>
      <c r="B290" s="23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3"/>
      <c r="O290" s="24"/>
      <c r="P290" s="563"/>
      <c r="Q290" s="25"/>
      <c r="R290" s="26"/>
      <c r="S290" s="27"/>
      <c r="T290" s="26"/>
      <c r="U290" s="28"/>
      <c r="V290" s="26"/>
      <c r="W290" s="27"/>
      <c r="X290" s="23"/>
      <c r="Y290" s="28"/>
      <c r="Z290" s="23"/>
      <c r="AA290" s="27"/>
      <c r="AB290" s="23"/>
      <c r="AC290" s="23"/>
      <c r="AD290" s="23"/>
      <c r="AE290" s="26"/>
      <c r="AF290" s="51"/>
      <c r="AG290" s="25"/>
      <c r="AH290" s="25"/>
    </row>
    <row r="291" spans="1:34" ht="12.75">
      <c r="A291" s="23"/>
      <c r="B291" s="23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3"/>
      <c r="O291" s="24"/>
      <c r="P291" s="563"/>
      <c r="Q291" s="25"/>
      <c r="R291" s="26"/>
      <c r="S291" s="27"/>
      <c r="T291" s="26"/>
      <c r="U291" s="28"/>
      <c r="V291" s="26"/>
      <c r="W291" s="27"/>
      <c r="X291" s="23"/>
      <c r="Y291" s="28"/>
      <c r="Z291" s="23"/>
      <c r="AA291" s="27"/>
      <c r="AB291" s="23"/>
      <c r="AC291" s="23"/>
      <c r="AD291" s="23"/>
      <c r="AE291" s="26"/>
      <c r="AF291" s="51"/>
      <c r="AG291" s="25"/>
      <c r="AH291" s="25"/>
    </row>
    <row r="292" spans="1:34" ht="12.75">
      <c r="A292" s="23"/>
      <c r="B292" s="23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3"/>
      <c r="O292" s="24"/>
      <c r="P292" s="563"/>
      <c r="Q292" s="25"/>
      <c r="R292" s="26"/>
      <c r="S292" s="27"/>
      <c r="T292" s="26"/>
      <c r="U292" s="28"/>
      <c r="V292" s="26"/>
      <c r="W292" s="27"/>
      <c r="X292" s="23"/>
      <c r="Y292" s="28"/>
      <c r="Z292" s="23"/>
      <c r="AA292" s="27"/>
      <c r="AB292" s="23"/>
      <c r="AC292" s="23"/>
      <c r="AD292" s="23"/>
      <c r="AE292" s="26"/>
      <c r="AF292" s="51"/>
      <c r="AG292" s="25"/>
      <c r="AH292" s="25"/>
    </row>
    <row r="293" spans="1:34" ht="12.75">
      <c r="A293" s="23"/>
      <c r="B293" s="23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3"/>
      <c r="O293" s="24"/>
      <c r="P293" s="563"/>
      <c r="Q293" s="25"/>
      <c r="R293" s="26"/>
      <c r="S293" s="27"/>
      <c r="T293" s="26"/>
      <c r="U293" s="28"/>
      <c r="V293" s="26"/>
      <c r="W293" s="27"/>
      <c r="X293" s="23"/>
      <c r="Y293" s="28"/>
      <c r="Z293" s="23"/>
      <c r="AA293" s="27"/>
      <c r="AB293" s="23"/>
      <c r="AC293" s="23"/>
      <c r="AD293" s="23"/>
      <c r="AE293" s="26"/>
      <c r="AF293" s="51"/>
      <c r="AG293" s="25"/>
      <c r="AH293" s="25"/>
    </row>
    <row r="294" spans="1:34" ht="12.75">
      <c r="A294" s="23"/>
      <c r="B294" s="23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3"/>
      <c r="O294" s="24"/>
      <c r="P294" s="563"/>
      <c r="Q294" s="25"/>
      <c r="R294" s="26"/>
      <c r="S294" s="27"/>
      <c r="T294" s="26"/>
      <c r="U294" s="28"/>
      <c r="V294" s="26"/>
      <c r="W294" s="27"/>
      <c r="X294" s="23"/>
      <c r="Y294" s="28"/>
      <c r="Z294" s="23"/>
      <c r="AA294" s="27"/>
      <c r="AB294" s="23"/>
      <c r="AC294" s="23"/>
      <c r="AD294" s="23"/>
      <c r="AE294" s="26"/>
      <c r="AF294" s="51"/>
      <c r="AG294" s="25"/>
      <c r="AH294" s="25"/>
    </row>
    <row r="295" spans="1:34" ht="12.75">
      <c r="A295" s="23"/>
      <c r="B295" s="23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3"/>
      <c r="O295" s="24"/>
      <c r="P295" s="563"/>
      <c r="Q295" s="25"/>
      <c r="R295" s="26"/>
      <c r="S295" s="27"/>
      <c r="T295" s="26"/>
      <c r="U295" s="28"/>
      <c r="V295" s="26"/>
      <c r="W295" s="27"/>
      <c r="X295" s="23"/>
      <c r="Y295" s="28"/>
      <c r="Z295" s="23"/>
      <c r="AA295" s="27"/>
      <c r="AB295" s="23"/>
      <c r="AC295" s="23"/>
      <c r="AD295" s="23"/>
      <c r="AE295" s="26"/>
      <c r="AF295" s="51"/>
      <c r="AG295" s="25"/>
      <c r="AH295" s="25"/>
    </row>
    <row r="296" spans="1:34" ht="12.75">
      <c r="A296" s="23"/>
      <c r="B296" s="23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3"/>
      <c r="O296" s="24"/>
      <c r="P296" s="563"/>
      <c r="Q296" s="25"/>
      <c r="R296" s="26"/>
      <c r="S296" s="27"/>
      <c r="T296" s="26"/>
      <c r="U296" s="28"/>
      <c r="V296" s="26"/>
      <c r="W296" s="27"/>
      <c r="X296" s="23"/>
      <c r="Y296" s="28"/>
      <c r="Z296" s="23"/>
      <c r="AA296" s="27"/>
      <c r="AB296" s="23"/>
      <c r="AC296" s="23"/>
      <c r="AD296" s="23"/>
      <c r="AE296" s="26"/>
      <c r="AF296" s="51"/>
      <c r="AG296" s="25"/>
      <c r="AH296" s="25"/>
    </row>
    <row r="297" spans="1:34" ht="12.75">
      <c r="A297" s="23"/>
      <c r="B297" s="23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3"/>
      <c r="O297" s="24"/>
      <c r="P297" s="563"/>
      <c r="Q297" s="25"/>
      <c r="R297" s="26"/>
      <c r="S297" s="27"/>
      <c r="T297" s="26"/>
      <c r="U297" s="28"/>
      <c r="V297" s="26"/>
      <c r="W297" s="27"/>
      <c r="X297" s="23"/>
      <c r="Y297" s="28"/>
      <c r="Z297" s="23"/>
      <c r="AA297" s="27"/>
      <c r="AB297" s="23"/>
      <c r="AC297" s="23"/>
      <c r="AD297" s="23"/>
      <c r="AE297" s="26"/>
      <c r="AF297" s="51"/>
      <c r="AG297" s="25"/>
      <c r="AH297" s="25"/>
    </row>
    <row r="298" spans="1:34" ht="12.75">
      <c r="A298" s="23"/>
      <c r="B298" s="23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3"/>
      <c r="O298" s="24"/>
      <c r="P298" s="563"/>
      <c r="Q298" s="25"/>
      <c r="R298" s="26"/>
      <c r="S298" s="27"/>
      <c r="T298" s="26"/>
      <c r="U298" s="28"/>
      <c r="V298" s="26"/>
      <c r="W298" s="27"/>
      <c r="X298" s="23"/>
      <c r="Y298" s="28"/>
      <c r="Z298" s="23"/>
      <c r="AA298" s="27"/>
      <c r="AB298" s="23"/>
      <c r="AC298" s="23"/>
      <c r="AD298" s="23"/>
      <c r="AE298" s="26"/>
      <c r="AF298" s="51"/>
      <c r="AG298" s="25"/>
      <c r="AH298" s="25"/>
    </row>
    <row r="299" spans="1:34" ht="12.75">
      <c r="A299" s="23"/>
      <c r="B299" s="23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3"/>
      <c r="O299" s="24"/>
      <c r="P299" s="563"/>
      <c r="Q299" s="25"/>
      <c r="R299" s="26"/>
      <c r="S299" s="27"/>
      <c r="T299" s="26"/>
      <c r="U299" s="28"/>
      <c r="V299" s="26"/>
      <c r="W299" s="27"/>
      <c r="X299" s="23"/>
      <c r="Y299" s="28"/>
      <c r="Z299" s="23"/>
      <c r="AA299" s="27"/>
      <c r="AB299" s="23"/>
      <c r="AC299" s="23"/>
      <c r="AD299" s="23"/>
      <c r="AE299" s="26"/>
      <c r="AF299" s="51"/>
      <c r="AG299" s="25"/>
      <c r="AH299" s="25"/>
    </row>
    <row r="300" spans="1:34" ht="12.75">
      <c r="A300" s="23"/>
      <c r="B300" s="23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3"/>
      <c r="O300" s="24"/>
      <c r="P300" s="563"/>
      <c r="Q300" s="25"/>
      <c r="R300" s="26"/>
      <c r="S300" s="27"/>
      <c r="T300" s="26"/>
      <c r="U300" s="28"/>
      <c r="V300" s="26"/>
      <c r="W300" s="27"/>
      <c r="X300" s="23"/>
      <c r="Y300" s="28"/>
      <c r="Z300" s="23"/>
      <c r="AA300" s="27"/>
      <c r="AB300" s="23"/>
      <c r="AC300" s="23"/>
      <c r="AD300" s="23"/>
      <c r="AE300" s="26"/>
      <c r="AF300" s="51"/>
      <c r="AG300" s="25"/>
      <c r="AH300" s="25"/>
    </row>
    <row r="301" spans="1:34" ht="12.75">
      <c r="A301" s="23"/>
      <c r="B301" s="23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3"/>
      <c r="O301" s="24"/>
      <c r="P301" s="563"/>
      <c r="Q301" s="25"/>
      <c r="R301" s="26"/>
      <c r="S301" s="27"/>
      <c r="T301" s="26"/>
      <c r="U301" s="28"/>
      <c r="V301" s="26"/>
      <c r="W301" s="27"/>
      <c r="X301" s="23"/>
      <c r="Y301" s="28"/>
      <c r="Z301" s="23"/>
      <c r="AA301" s="27"/>
      <c r="AB301" s="23"/>
      <c r="AC301" s="23"/>
      <c r="AD301" s="23"/>
      <c r="AE301" s="26"/>
      <c r="AF301" s="51"/>
      <c r="AG301" s="25"/>
      <c r="AH301" s="25"/>
    </row>
    <row r="302" spans="1:34" ht="12.75">
      <c r="A302" s="23"/>
      <c r="B302" s="23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3"/>
      <c r="O302" s="24"/>
      <c r="P302" s="563"/>
      <c r="Q302" s="25"/>
      <c r="R302" s="26"/>
      <c r="S302" s="27"/>
      <c r="T302" s="26"/>
      <c r="U302" s="28"/>
      <c r="V302" s="26"/>
      <c r="W302" s="27"/>
      <c r="X302" s="23"/>
      <c r="Y302" s="28"/>
      <c r="Z302" s="23"/>
      <c r="AA302" s="27"/>
      <c r="AB302" s="23"/>
      <c r="AC302" s="23"/>
      <c r="AD302" s="23"/>
      <c r="AE302" s="26"/>
      <c r="AF302" s="51"/>
      <c r="AG302" s="25"/>
      <c r="AH302" s="25"/>
    </row>
    <row r="303" spans="1:34" ht="12.75">
      <c r="A303" s="23"/>
      <c r="B303" s="23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3"/>
      <c r="O303" s="24"/>
      <c r="P303" s="563"/>
      <c r="Q303" s="25"/>
      <c r="R303" s="26"/>
      <c r="S303" s="27"/>
      <c r="T303" s="26"/>
      <c r="U303" s="28"/>
      <c r="V303" s="26"/>
      <c r="W303" s="27"/>
      <c r="X303" s="23"/>
      <c r="Y303" s="28"/>
      <c r="Z303" s="23"/>
      <c r="AA303" s="27"/>
      <c r="AB303" s="23"/>
      <c r="AC303" s="23"/>
      <c r="AD303" s="23"/>
      <c r="AE303" s="26"/>
      <c r="AF303" s="51"/>
      <c r="AG303" s="25"/>
      <c r="AH303" s="25"/>
    </row>
    <row r="304" spans="1:34" ht="12.75">
      <c r="A304" s="23"/>
      <c r="B304" s="23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3"/>
      <c r="O304" s="24"/>
      <c r="P304" s="563"/>
      <c r="Q304" s="25"/>
      <c r="R304" s="26"/>
      <c r="S304" s="27"/>
      <c r="T304" s="26"/>
      <c r="U304" s="28"/>
      <c r="V304" s="26"/>
      <c r="W304" s="27"/>
      <c r="X304" s="23"/>
      <c r="Y304" s="28"/>
      <c r="Z304" s="23"/>
      <c r="AA304" s="27"/>
      <c r="AB304" s="23"/>
      <c r="AC304" s="23"/>
      <c r="AD304" s="23"/>
      <c r="AE304" s="26"/>
      <c r="AF304" s="51"/>
      <c r="AG304" s="25"/>
      <c r="AH304" s="25"/>
    </row>
    <row r="305" spans="1:34" ht="12.75">
      <c r="A305" s="23"/>
      <c r="B305" s="23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3"/>
      <c r="O305" s="24"/>
      <c r="P305" s="563"/>
      <c r="Q305" s="25"/>
      <c r="R305" s="26"/>
      <c r="S305" s="27"/>
      <c r="T305" s="26"/>
      <c r="U305" s="28"/>
      <c r="V305" s="26"/>
      <c r="W305" s="27"/>
      <c r="X305" s="23"/>
      <c r="Y305" s="28"/>
      <c r="Z305" s="23"/>
      <c r="AA305" s="27"/>
      <c r="AB305" s="23"/>
      <c r="AC305" s="23"/>
      <c r="AD305" s="23"/>
      <c r="AE305" s="26"/>
      <c r="AF305" s="51"/>
      <c r="AG305" s="25"/>
      <c r="AH305" s="25"/>
    </row>
    <row r="306" spans="1:34" ht="12.75">
      <c r="A306" s="23"/>
      <c r="B306" s="23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3"/>
      <c r="O306" s="24"/>
      <c r="P306" s="563"/>
      <c r="Q306" s="25"/>
      <c r="R306" s="26"/>
      <c r="S306" s="27"/>
      <c r="T306" s="26"/>
      <c r="U306" s="28"/>
      <c r="V306" s="26"/>
      <c r="W306" s="27"/>
      <c r="X306" s="23"/>
      <c r="Y306" s="28"/>
      <c r="Z306" s="23"/>
      <c r="AA306" s="27"/>
      <c r="AB306" s="23"/>
      <c r="AC306" s="23"/>
      <c r="AD306" s="23"/>
      <c r="AE306" s="26"/>
      <c r="AF306" s="51"/>
      <c r="AG306" s="25"/>
      <c r="AH306" s="25"/>
    </row>
    <row r="307" spans="1:34" ht="12.75">
      <c r="A307" s="23"/>
      <c r="B307" s="23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3"/>
      <c r="O307" s="24"/>
      <c r="P307" s="563"/>
      <c r="Q307" s="25"/>
      <c r="R307" s="26"/>
      <c r="S307" s="27"/>
      <c r="T307" s="26"/>
      <c r="U307" s="28"/>
      <c r="V307" s="26"/>
      <c r="W307" s="27"/>
      <c r="X307" s="23"/>
      <c r="Y307" s="28"/>
      <c r="Z307" s="23"/>
      <c r="AA307" s="27"/>
      <c r="AB307" s="23"/>
      <c r="AC307" s="23"/>
      <c r="AD307" s="23"/>
      <c r="AE307" s="26"/>
      <c r="AF307" s="51"/>
      <c r="AG307" s="25"/>
      <c r="AH307" s="25"/>
    </row>
    <row r="308" spans="1:34" ht="12.75">
      <c r="A308" s="23"/>
      <c r="B308" s="23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3"/>
      <c r="O308" s="24"/>
      <c r="P308" s="563"/>
      <c r="Q308" s="25"/>
      <c r="R308" s="26"/>
      <c r="S308" s="27"/>
      <c r="T308" s="26"/>
      <c r="U308" s="28"/>
      <c r="V308" s="26"/>
      <c r="W308" s="27"/>
      <c r="X308" s="23"/>
      <c r="Y308" s="28"/>
      <c r="Z308" s="23"/>
      <c r="AA308" s="27"/>
      <c r="AB308" s="23"/>
      <c r="AC308" s="23"/>
      <c r="AD308" s="23"/>
      <c r="AE308" s="26"/>
      <c r="AF308" s="51"/>
      <c r="AG308" s="25"/>
      <c r="AH308" s="25"/>
    </row>
    <row r="309" spans="1:34" ht="12.75">
      <c r="A309" s="23"/>
      <c r="B309" s="23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3"/>
      <c r="O309" s="24"/>
      <c r="P309" s="563"/>
      <c r="Q309" s="25"/>
      <c r="R309" s="26"/>
      <c r="S309" s="27"/>
      <c r="T309" s="26"/>
      <c r="U309" s="28"/>
      <c r="V309" s="26"/>
      <c r="W309" s="27"/>
      <c r="X309" s="23"/>
      <c r="Y309" s="28"/>
      <c r="Z309" s="23"/>
      <c r="AA309" s="27"/>
      <c r="AB309" s="23"/>
      <c r="AC309" s="23"/>
      <c r="AD309" s="23"/>
      <c r="AE309" s="26"/>
      <c r="AF309" s="51"/>
      <c r="AG309" s="25"/>
      <c r="AH309" s="25"/>
    </row>
    <row r="310" spans="1:34" ht="12.75">
      <c r="A310" s="23"/>
      <c r="B310" s="23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3"/>
      <c r="O310" s="24"/>
      <c r="P310" s="563"/>
      <c r="Q310" s="25"/>
      <c r="R310" s="26"/>
      <c r="S310" s="27"/>
      <c r="T310" s="26"/>
      <c r="U310" s="28"/>
      <c r="V310" s="26"/>
      <c r="W310" s="27"/>
      <c r="X310" s="23"/>
      <c r="Y310" s="28"/>
      <c r="Z310" s="23"/>
      <c r="AA310" s="27"/>
      <c r="AB310" s="23"/>
      <c r="AC310" s="23"/>
      <c r="AD310" s="23"/>
      <c r="AE310" s="26"/>
      <c r="AF310" s="51"/>
      <c r="AG310" s="25"/>
      <c r="AH310" s="25"/>
    </row>
    <row r="311" spans="1:34" ht="12.75">
      <c r="A311" s="23"/>
      <c r="B311" s="23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3"/>
      <c r="O311" s="24"/>
      <c r="P311" s="563"/>
      <c r="Q311" s="25"/>
      <c r="R311" s="26"/>
      <c r="S311" s="27"/>
      <c r="T311" s="26"/>
      <c r="U311" s="28"/>
      <c r="V311" s="26"/>
      <c r="W311" s="27"/>
      <c r="X311" s="23"/>
      <c r="Y311" s="28"/>
      <c r="Z311" s="23"/>
      <c r="AA311" s="27"/>
      <c r="AB311" s="23"/>
      <c r="AC311" s="23"/>
      <c r="AD311" s="23"/>
      <c r="AE311" s="26"/>
      <c r="AF311" s="51"/>
      <c r="AG311" s="25"/>
      <c r="AH311" s="25"/>
    </row>
    <row r="312" spans="1:34" ht="12.75">
      <c r="A312" s="23"/>
      <c r="B312" s="23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3"/>
      <c r="O312" s="24"/>
      <c r="P312" s="563"/>
      <c r="Q312" s="25"/>
      <c r="R312" s="26"/>
      <c r="S312" s="27"/>
      <c r="T312" s="26"/>
      <c r="U312" s="28"/>
      <c r="V312" s="26"/>
      <c r="W312" s="27"/>
      <c r="X312" s="23"/>
      <c r="Y312" s="28"/>
      <c r="Z312" s="23"/>
      <c r="AA312" s="27"/>
      <c r="AB312" s="23"/>
      <c r="AC312" s="23"/>
      <c r="AD312" s="23"/>
      <c r="AE312" s="26"/>
      <c r="AF312" s="51"/>
      <c r="AG312" s="25"/>
      <c r="AH312" s="25"/>
    </row>
    <row r="313" spans="1:34" ht="12.75">
      <c r="A313" s="23"/>
      <c r="B313" s="23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3"/>
      <c r="O313" s="24"/>
      <c r="P313" s="563"/>
      <c r="Q313" s="25"/>
      <c r="R313" s="26"/>
      <c r="S313" s="27"/>
      <c r="T313" s="26"/>
      <c r="U313" s="28"/>
      <c r="V313" s="26"/>
      <c r="W313" s="27"/>
      <c r="X313" s="23"/>
      <c r="Y313" s="28"/>
      <c r="Z313" s="23"/>
      <c r="AA313" s="27"/>
      <c r="AB313" s="23"/>
      <c r="AC313" s="23"/>
      <c r="AD313" s="23"/>
      <c r="AE313" s="26"/>
      <c r="AF313" s="51"/>
      <c r="AG313" s="25"/>
      <c r="AH313" s="25"/>
    </row>
    <row r="314" spans="1:34" ht="12.75">
      <c r="A314" s="23"/>
      <c r="B314" s="23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3"/>
      <c r="O314" s="24"/>
      <c r="P314" s="563"/>
      <c r="Q314" s="25"/>
      <c r="R314" s="26"/>
      <c r="S314" s="27"/>
      <c r="T314" s="26"/>
      <c r="U314" s="28"/>
      <c r="V314" s="26"/>
      <c r="W314" s="27"/>
      <c r="X314" s="23"/>
      <c r="Y314" s="28"/>
      <c r="Z314" s="23"/>
      <c r="AA314" s="27"/>
      <c r="AB314" s="23"/>
      <c r="AC314" s="23"/>
      <c r="AD314" s="23"/>
      <c r="AE314" s="26"/>
      <c r="AF314" s="51"/>
      <c r="AG314" s="25"/>
      <c r="AH314" s="25"/>
    </row>
    <row r="315" spans="1:34" ht="12.75">
      <c r="A315" s="23"/>
      <c r="B315" s="23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3"/>
      <c r="O315" s="24"/>
      <c r="P315" s="563"/>
      <c r="Q315" s="25"/>
      <c r="R315" s="26"/>
      <c r="S315" s="27"/>
      <c r="T315" s="26"/>
      <c r="U315" s="28"/>
      <c r="V315" s="26"/>
      <c r="W315" s="27"/>
      <c r="X315" s="23"/>
      <c r="Y315" s="28"/>
      <c r="Z315" s="23"/>
      <c r="AA315" s="27"/>
      <c r="AB315" s="23"/>
      <c r="AC315" s="23"/>
      <c r="AD315" s="23"/>
      <c r="AE315" s="26"/>
      <c r="AF315" s="51"/>
      <c r="AG315" s="25"/>
      <c r="AH315" s="25"/>
    </row>
    <row r="316" spans="1:34" ht="12.75">
      <c r="A316" s="23"/>
      <c r="B316" s="23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3"/>
      <c r="O316" s="24"/>
      <c r="P316" s="563"/>
      <c r="Q316" s="25"/>
      <c r="R316" s="26"/>
      <c r="S316" s="27"/>
      <c r="T316" s="26"/>
      <c r="U316" s="28"/>
      <c r="V316" s="26"/>
      <c r="W316" s="27"/>
      <c r="X316" s="23"/>
      <c r="Y316" s="28"/>
      <c r="Z316" s="23"/>
      <c r="AA316" s="27"/>
      <c r="AB316" s="23"/>
      <c r="AC316" s="23"/>
      <c r="AD316" s="23"/>
      <c r="AE316" s="26"/>
      <c r="AF316" s="51"/>
      <c r="AG316" s="25"/>
      <c r="AH316" s="25"/>
    </row>
    <row r="317" spans="1:34" ht="12.75">
      <c r="A317" s="23"/>
      <c r="B317" s="23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3"/>
      <c r="O317" s="24"/>
      <c r="P317" s="563"/>
      <c r="Q317" s="25"/>
      <c r="R317" s="26"/>
      <c r="S317" s="27"/>
      <c r="T317" s="26"/>
      <c r="U317" s="28"/>
      <c r="V317" s="26"/>
      <c r="W317" s="27"/>
      <c r="X317" s="23"/>
      <c r="Y317" s="28"/>
      <c r="Z317" s="23"/>
      <c r="AA317" s="27"/>
      <c r="AB317" s="23"/>
      <c r="AC317" s="23"/>
      <c r="AD317" s="23"/>
      <c r="AE317" s="26"/>
      <c r="AF317" s="51"/>
      <c r="AG317" s="25"/>
      <c r="AH317" s="25"/>
    </row>
    <row r="318" spans="1:34" ht="12.75">
      <c r="A318" s="23"/>
      <c r="B318" s="23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3"/>
      <c r="O318" s="24"/>
      <c r="P318" s="563"/>
      <c r="Q318" s="25"/>
      <c r="R318" s="26"/>
      <c r="S318" s="27"/>
      <c r="T318" s="26"/>
      <c r="U318" s="28"/>
      <c r="V318" s="26"/>
      <c r="W318" s="27"/>
      <c r="X318" s="23"/>
      <c r="Y318" s="28"/>
      <c r="Z318" s="23"/>
      <c r="AA318" s="27"/>
      <c r="AB318" s="23"/>
      <c r="AC318" s="23"/>
      <c r="AD318" s="23"/>
      <c r="AE318" s="26"/>
      <c r="AF318" s="51"/>
      <c r="AG318" s="25"/>
      <c r="AH318" s="25"/>
    </row>
    <row r="319" spans="1:34" ht="12.75">
      <c r="A319" s="23"/>
      <c r="B319" s="23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3"/>
      <c r="O319" s="24"/>
      <c r="P319" s="563"/>
      <c r="Q319" s="25"/>
      <c r="R319" s="26"/>
      <c r="S319" s="27"/>
      <c r="T319" s="26"/>
      <c r="U319" s="28"/>
      <c r="V319" s="26"/>
      <c r="W319" s="27"/>
      <c r="X319" s="23"/>
      <c r="Y319" s="28"/>
      <c r="Z319" s="23"/>
      <c r="AA319" s="27"/>
      <c r="AB319" s="23"/>
      <c r="AC319" s="23"/>
      <c r="AD319" s="23"/>
      <c r="AE319" s="26"/>
      <c r="AF319" s="51"/>
      <c r="AG319" s="25"/>
      <c r="AH319" s="25"/>
    </row>
    <row r="320" spans="1:34" ht="12.75">
      <c r="A320" s="23"/>
      <c r="B320" s="23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3"/>
      <c r="O320" s="24"/>
      <c r="P320" s="563"/>
      <c r="Q320" s="25"/>
      <c r="R320" s="26"/>
      <c r="S320" s="27"/>
      <c r="T320" s="26"/>
      <c r="U320" s="28"/>
      <c r="V320" s="26"/>
      <c r="W320" s="27"/>
      <c r="X320" s="23"/>
      <c r="Y320" s="28"/>
      <c r="Z320" s="23"/>
      <c r="AA320" s="27"/>
      <c r="AB320" s="23"/>
      <c r="AC320" s="23"/>
      <c r="AD320" s="23"/>
      <c r="AE320" s="26"/>
      <c r="AF320" s="51"/>
      <c r="AG320" s="25"/>
      <c r="AH320" s="25"/>
    </row>
    <row r="321" spans="1:34" ht="12.75">
      <c r="A321" s="23"/>
      <c r="B321" s="23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3"/>
      <c r="O321" s="24"/>
      <c r="P321" s="563"/>
      <c r="Q321" s="25"/>
      <c r="R321" s="26"/>
      <c r="S321" s="27"/>
      <c r="T321" s="26"/>
      <c r="U321" s="28"/>
      <c r="V321" s="26"/>
      <c r="W321" s="27"/>
      <c r="X321" s="23"/>
      <c r="Y321" s="28"/>
      <c r="Z321" s="23"/>
      <c r="AA321" s="27"/>
      <c r="AB321" s="23"/>
      <c r="AC321" s="23"/>
      <c r="AD321" s="23"/>
      <c r="AE321" s="26"/>
      <c r="AF321" s="51"/>
      <c r="AG321" s="25"/>
      <c r="AH321" s="25"/>
    </row>
    <row r="322" spans="1:34" ht="12.75">
      <c r="A322" s="23"/>
      <c r="B322" s="23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3"/>
      <c r="O322" s="24"/>
      <c r="P322" s="563"/>
      <c r="Q322" s="25"/>
      <c r="R322" s="26"/>
      <c r="S322" s="27"/>
      <c r="T322" s="26"/>
      <c r="U322" s="28"/>
      <c r="V322" s="26"/>
      <c r="W322" s="27"/>
      <c r="X322" s="23"/>
      <c r="Y322" s="28"/>
      <c r="Z322" s="23"/>
      <c r="AA322" s="27"/>
      <c r="AB322" s="23"/>
      <c r="AC322" s="23"/>
      <c r="AD322" s="23"/>
      <c r="AE322" s="26"/>
      <c r="AF322" s="51"/>
      <c r="AG322" s="25"/>
      <c r="AH322" s="25"/>
    </row>
    <row r="323" spans="1:34" ht="12.75">
      <c r="A323" s="23"/>
      <c r="B323" s="23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3"/>
      <c r="O323" s="24"/>
      <c r="P323" s="563"/>
      <c r="Q323" s="25"/>
      <c r="R323" s="26"/>
      <c r="S323" s="27"/>
      <c r="T323" s="26"/>
      <c r="U323" s="28"/>
      <c r="V323" s="26"/>
      <c r="W323" s="27"/>
      <c r="X323" s="23"/>
      <c r="Y323" s="28"/>
      <c r="Z323" s="23"/>
      <c r="AA323" s="27"/>
      <c r="AB323" s="23"/>
      <c r="AC323" s="23"/>
      <c r="AD323" s="23"/>
      <c r="AE323" s="26"/>
      <c r="AF323" s="51"/>
      <c r="AG323" s="25"/>
      <c r="AH323" s="25"/>
    </row>
    <row r="324" spans="1:34" ht="12.75">
      <c r="A324" s="23"/>
      <c r="B324" s="23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3"/>
      <c r="O324" s="24"/>
      <c r="P324" s="563"/>
      <c r="Q324" s="25"/>
      <c r="R324" s="26"/>
      <c r="S324" s="27"/>
      <c r="T324" s="26"/>
      <c r="U324" s="28"/>
      <c r="V324" s="26"/>
      <c r="W324" s="27"/>
      <c r="X324" s="23"/>
      <c r="Y324" s="28"/>
      <c r="Z324" s="23"/>
      <c r="AA324" s="27"/>
      <c r="AB324" s="23"/>
      <c r="AC324" s="23"/>
      <c r="AD324" s="23"/>
      <c r="AE324" s="26"/>
      <c r="AF324" s="51"/>
      <c r="AG324" s="25"/>
      <c r="AH324" s="25"/>
    </row>
    <row r="325" spans="1:34" ht="12.75">
      <c r="A325" s="23"/>
      <c r="B325" s="23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3"/>
      <c r="O325" s="24"/>
      <c r="P325" s="563"/>
      <c r="Q325" s="25"/>
      <c r="R325" s="26"/>
      <c r="S325" s="27"/>
      <c r="T325" s="26"/>
      <c r="U325" s="28"/>
      <c r="V325" s="26"/>
      <c r="W325" s="27"/>
      <c r="X325" s="23"/>
      <c r="Y325" s="28"/>
      <c r="Z325" s="23"/>
      <c r="AA325" s="27"/>
      <c r="AB325" s="23"/>
      <c r="AC325" s="23"/>
      <c r="AD325" s="23"/>
      <c r="AE325" s="26"/>
      <c r="AF325" s="51"/>
      <c r="AG325" s="25"/>
      <c r="AH325" s="25"/>
    </row>
    <row r="326" spans="1:34" ht="12.75">
      <c r="A326" s="23"/>
      <c r="B326" s="23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3"/>
      <c r="O326" s="24"/>
      <c r="P326" s="563"/>
      <c r="Q326" s="25"/>
      <c r="R326" s="26"/>
      <c r="S326" s="27"/>
      <c r="T326" s="26"/>
      <c r="U326" s="28"/>
      <c r="V326" s="26"/>
      <c r="W326" s="27"/>
      <c r="X326" s="23"/>
      <c r="Y326" s="28"/>
      <c r="Z326" s="23"/>
      <c r="AA326" s="27"/>
      <c r="AB326" s="23"/>
      <c r="AC326" s="23"/>
      <c r="AD326" s="23"/>
      <c r="AE326" s="26"/>
      <c r="AF326" s="51"/>
      <c r="AG326" s="25"/>
      <c r="AH326" s="25"/>
    </row>
    <row r="327" spans="1:34" ht="12.75">
      <c r="A327" s="23"/>
      <c r="B327" s="23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3"/>
      <c r="O327" s="24"/>
      <c r="P327" s="563"/>
      <c r="Q327" s="25"/>
      <c r="R327" s="26"/>
      <c r="S327" s="27"/>
      <c r="T327" s="26"/>
      <c r="U327" s="28"/>
      <c r="V327" s="26"/>
      <c r="W327" s="27"/>
      <c r="X327" s="23"/>
      <c r="Y327" s="28"/>
      <c r="Z327" s="23"/>
      <c r="AA327" s="27"/>
      <c r="AB327" s="23"/>
      <c r="AC327" s="23"/>
      <c r="AD327" s="23"/>
      <c r="AE327" s="26"/>
      <c r="AF327" s="51"/>
      <c r="AG327" s="25"/>
      <c r="AH327" s="25"/>
    </row>
    <row r="328" spans="1:34" ht="12.75">
      <c r="A328" s="23"/>
      <c r="B328" s="23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3"/>
      <c r="O328" s="24"/>
      <c r="P328" s="563"/>
      <c r="Q328" s="25"/>
      <c r="R328" s="26"/>
      <c r="S328" s="27"/>
      <c r="T328" s="26"/>
      <c r="U328" s="28"/>
      <c r="V328" s="26"/>
      <c r="W328" s="27"/>
      <c r="X328" s="23"/>
      <c r="Y328" s="28"/>
      <c r="Z328" s="23"/>
      <c r="AA328" s="27"/>
      <c r="AB328" s="23"/>
      <c r="AC328" s="23"/>
      <c r="AD328" s="23"/>
      <c r="AE328" s="26"/>
      <c r="AF328" s="51"/>
      <c r="AG328" s="25"/>
      <c r="AH328" s="25"/>
    </row>
    <row r="329" spans="1:34" ht="12.75">
      <c r="A329" s="23"/>
      <c r="B329" s="23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3"/>
      <c r="O329" s="24"/>
      <c r="P329" s="563"/>
      <c r="Q329" s="25"/>
      <c r="R329" s="26"/>
      <c r="S329" s="27"/>
      <c r="T329" s="26"/>
      <c r="U329" s="28"/>
      <c r="V329" s="26"/>
      <c r="W329" s="27"/>
      <c r="X329" s="23"/>
      <c r="Y329" s="28"/>
      <c r="Z329" s="23"/>
      <c r="AA329" s="27"/>
      <c r="AB329" s="23"/>
      <c r="AC329" s="23"/>
      <c r="AD329" s="23"/>
      <c r="AE329" s="26"/>
      <c r="AF329" s="51"/>
      <c r="AG329" s="25"/>
      <c r="AH329" s="25"/>
    </row>
    <row r="330" spans="1:34" ht="12.75">
      <c r="A330" s="23"/>
      <c r="B330" s="23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3"/>
      <c r="O330" s="24"/>
      <c r="P330" s="563"/>
      <c r="Q330" s="25"/>
      <c r="R330" s="26"/>
      <c r="S330" s="27"/>
      <c r="T330" s="26"/>
      <c r="U330" s="28"/>
      <c r="V330" s="26"/>
      <c r="W330" s="27"/>
      <c r="X330" s="23"/>
      <c r="Y330" s="28"/>
      <c r="Z330" s="23"/>
      <c r="AA330" s="27"/>
      <c r="AB330" s="23"/>
      <c r="AC330" s="23"/>
      <c r="AD330" s="23"/>
      <c r="AE330" s="26"/>
      <c r="AF330" s="51"/>
      <c r="AG330" s="25"/>
      <c r="AH330" s="25"/>
    </row>
    <row r="331" spans="1:34" ht="12.75">
      <c r="A331" s="23"/>
      <c r="B331" s="23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3"/>
      <c r="O331" s="24"/>
      <c r="P331" s="563"/>
      <c r="Q331" s="25"/>
      <c r="R331" s="26"/>
      <c r="S331" s="27"/>
      <c r="T331" s="26"/>
      <c r="U331" s="28"/>
      <c r="V331" s="26"/>
      <c r="W331" s="27"/>
      <c r="X331" s="23"/>
      <c r="Y331" s="28"/>
      <c r="Z331" s="23"/>
      <c r="AA331" s="27"/>
      <c r="AB331" s="23"/>
      <c r="AC331" s="23"/>
      <c r="AD331" s="23"/>
      <c r="AE331" s="26"/>
      <c r="AF331" s="51"/>
      <c r="AG331" s="25"/>
      <c r="AH331" s="25"/>
    </row>
    <row r="332" spans="1:34" ht="12.75">
      <c r="A332" s="23"/>
      <c r="B332" s="23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3"/>
      <c r="O332" s="24"/>
      <c r="P332" s="563"/>
      <c r="Q332" s="25"/>
      <c r="R332" s="26"/>
      <c r="S332" s="27"/>
      <c r="T332" s="26"/>
      <c r="U332" s="28"/>
      <c r="V332" s="26"/>
      <c r="W332" s="27"/>
      <c r="X332" s="23"/>
      <c r="Y332" s="28"/>
      <c r="Z332" s="23"/>
      <c r="AA332" s="27"/>
      <c r="AB332" s="23"/>
      <c r="AC332" s="23"/>
      <c r="AD332" s="23"/>
      <c r="AE332" s="26"/>
      <c r="AF332" s="51"/>
      <c r="AG332" s="25"/>
      <c r="AH332" s="25"/>
    </row>
    <row r="333" spans="1:34" ht="12.75">
      <c r="A333" s="23"/>
      <c r="B333" s="23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3"/>
      <c r="O333" s="24"/>
      <c r="P333" s="563"/>
      <c r="Q333" s="25"/>
      <c r="R333" s="26"/>
      <c r="S333" s="27"/>
      <c r="T333" s="26"/>
      <c r="U333" s="28"/>
      <c r="V333" s="26"/>
      <c r="W333" s="27"/>
      <c r="X333" s="23"/>
      <c r="Y333" s="28"/>
      <c r="Z333" s="23"/>
      <c r="AA333" s="27"/>
      <c r="AB333" s="23"/>
      <c r="AC333" s="23"/>
      <c r="AD333" s="23"/>
      <c r="AE333" s="26"/>
      <c r="AF333" s="51"/>
      <c r="AG333" s="25"/>
      <c r="AH333" s="25"/>
    </row>
    <row r="334" spans="1:34" ht="12.75">
      <c r="A334" s="23"/>
      <c r="B334" s="23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3"/>
      <c r="O334" s="24"/>
      <c r="P334" s="563"/>
      <c r="Q334" s="25"/>
      <c r="R334" s="26"/>
      <c r="S334" s="27"/>
      <c r="T334" s="26"/>
      <c r="U334" s="28"/>
      <c r="V334" s="26"/>
      <c r="W334" s="27"/>
      <c r="X334" s="23"/>
      <c r="Y334" s="28"/>
      <c r="Z334" s="23"/>
      <c r="AA334" s="27"/>
      <c r="AB334" s="23"/>
      <c r="AC334" s="23"/>
      <c r="AD334" s="23"/>
      <c r="AE334" s="26"/>
      <c r="AF334" s="51"/>
      <c r="AG334" s="25"/>
      <c r="AH334" s="25"/>
    </row>
    <row r="335" spans="1:34" ht="12.75">
      <c r="A335" s="23"/>
      <c r="B335" s="23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3"/>
      <c r="O335" s="24"/>
      <c r="P335" s="563"/>
      <c r="Q335" s="25"/>
      <c r="R335" s="26"/>
      <c r="S335" s="27"/>
      <c r="T335" s="26"/>
      <c r="U335" s="28"/>
      <c r="V335" s="26"/>
      <c r="W335" s="27"/>
      <c r="X335" s="23"/>
      <c r="Y335" s="28"/>
      <c r="Z335" s="23"/>
      <c r="AA335" s="27"/>
      <c r="AB335" s="23"/>
      <c r="AC335" s="23"/>
      <c r="AD335" s="23"/>
      <c r="AE335" s="26"/>
      <c r="AF335" s="51"/>
      <c r="AG335" s="25"/>
      <c r="AH335" s="25"/>
    </row>
    <row r="336" spans="1:34" ht="12.75">
      <c r="A336" s="23"/>
      <c r="B336" s="23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3"/>
      <c r="O336" s="24"/>
      <c r="P336" s="563"/>
      <c r="Q336" s="25"/>
      <c r="R336" s="26"/>
      <c r="S336" s="27"/>
      <c r="T336" s="26"/>
      <c r="U336" s="28"/>
      <c r="V336" s="26"/>
      <c r="W336" s="27"/>
      <c r="X336" s="23"/>
      <c r="Y336" s="28"/>
      <c r="Z336" s="23"/>
      <c r="AA336" s="27"/>
      <c r="AB336" s="23"/>
      <c r="AC336" s="23"/>
      <c r="AD336" s="23"/>
      <c r="AE336" s="26"/>
      <c r="AF336" s="51"/>
      <c r="AG336" s="25"/>
      <c r="AH336" s="25"/>
    </row>
    <row r="337" spans="1:34" ht="12.75">
      <c r="A337" s="23"/>
      <c r="B337" s="23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3"/>
      <c r="O337" s="24"/>
      <c r="P337" s="563"/>
      <c r="Q337" s="25"/>
      <c r="R337" s="26"/>
      <c r="S337" s="27"/>
      <c r="T337" s="26"/>
      <c r="U337" s="28"/>
      <c r="V337" s="26"/>
      <c r="W337" s="27"/>
      <c r="X337" s="23"/>
      <c r="Y337" s="28"/>
      <c r="Z337" s="23"/>
      <c r="AA337" s="27"/>
      <c r="AB337" s="23"/>
      <c r="AC337" s="23"/>
      <c r="AD337" s="23"/>
      <c r="AE337" s="26"/>
      <c r="AF337" s="51"/>
      <c r="AG337" s="25"/>
      <c r="AH337" s="25"/>
    </row>
    <row r="338" spans="1:34" ht="12.75">
      <c r="A338" s="23"/>
      <c r="B338" s="23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3"/>
      <c r="O338" s="24"/>
      <c r="P338" s="563"/>
      <c r="Q338" s="25"/>
      <c r="R338" s="26"/>
      <c r="S338" s="27"/>
      <c r="T338" s="26"/>
      <c r="U338" s="28"/>
      <c r="V338" s="26"/>
      <c r="W338" s="27"/>
      <c r="X338" s="23"/>
      <c r="Y338" s="28"/>
      <c r="Z338" s="23"/>
      <c r="AA338" s="27"/>
      <c r="AB338" s="23"/>
      <c r="AC338" s="23"/>
      <c r="AD338" s="23"/>
      <c r="AE338" s="26"/>
      <c r="AF338" s="51"/>
      <c r="AG338" s="25"/>
      <c r="AH338" s="25"/>
    </row>
    <row r="339" spans="1:34" ht="12.75">
      <c r="A339" s="23"/>
      <c r="B339" s="23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3"/>
      <c r="O339" s="24"/>
      <c r="P339" s="563"/>
      <c r="Q339" s="25"/>
      <c r="R339" s="26"/>
      <c r="S339" s="27"/>
      <c r="T339" s="26"/>
      <c r="U339" s="28"/>
      <c r="V339" s="26"/>
      <c r="W339" s="27"/>
      <c r="X339" s="23"/>
      <c r="Y339" s="28"/>
      <c r="Z339" s="23"/>
      <c r="AA339" s="27"/>
      <c r="AB339" s="23"/>
      <c r="AC339" s="23"/>
      <c r="AD339" s="23"/>
      <c r="AE339" s="26"/>
      <c r="AF339" s="51"/>
      <c r="AG339" s="25"/>
      <c r="AH339" s="25"/>
    </row>
    <row r="340" spans="1:34" ht="12.75">
      <c r="A340" s="23"/>
      <c r="B340" s="23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3"/>
      <c r="O340" s="24"/>
      <c r="P340" s="563"/>
      <c r="Q340" s="25"/>
      <c r="R340" s="26"/>
      <c r="S340" s="27"/>
      <c r="T340" s="26"/>
      <c r="U340" s="28"/>
      <c r="V340" s="26"/>
      <c r="W340" s="27"/>
      <c r="X340" s="23"/>
      <c r="Y340" s="28"/>
      <c r="Z340" s="23"/>
      <c r="AA340" s="27"/>
      <c r="AB340" s="23"/>
      <c r="AC340" s="23"/>
      <c r="AD340" s="23"/>
      <c r="AE340" s="26"/>
      <c r="AF340" s="51"/>
      <c r="AG340" s="25"/>
      <c r="AH340" s="25"/>
    </row>
    <row r="341" spans="1:34" ht="12.75">
      <c r="A341" s="23"/>
      <c r="B341" s="23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3"/>
      <c r="O341" s="24"/>
      <c r="P341" s="563"/>
      <c r="Q341" s="25"/>
      <c r="R341" s="26"/>
      <c r="S341" s="27"/>
      <c r="T341" s="26"/>
      <c r="U341" s="28"/>
      <c r="V341" s="26"/>
      <c r="W341" s="27"/>
      <c r="X341" s="23"/>
      <c r="Y341" s="28"/>
      <c r="Z341" s="23"/>
      <c r="AA341" s="27"/>
      <c r="AB341" s="23"/>
      <c r="AC341" s="23"/>
      <c r="AD341" s="23"/>
      <c r="AE341" s="26"/>
      <c r="AF341" s="51"/>
      <c r="AG341" s="25"/>
      <c r="AH341" s="25"/>
    </row>
    <row r="342" spans="1:34" ht="12.75">
      <c r="A342" s="23"/>
      <c r="B342" s="23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3"/>
      <c r="O342" s="24"/>
      <c r="P342" s="563"/>
      <c r="Q342" s="25"/>
      <c r="R342" s="26"/>
      <c r="S342" s="27"/>
      <c r="T342" s="26"/>
      <c r="U342" s="28"/>
      <c r="V342" s="26"/>
      <c r="W342" s="27"/>
      <c r="X342" s="23"/>
      <c r="Y342" s="28"/>
      <c r="Z342" s="23"/>
      <c r="AA342" s="27"/>
      <c r="AB342" s="23"/>
      <c r="AC342" s="23"/>
      <c r="AD342" s="23"/>
      <c r="AE342" s="26"/>
      <c r="AF342" s="51"/>
      <c r="AG342" s="25"/>
      <c r="AH342" s="25"/>
    </row>
    <row r="343" spans="1:34" ht="12.75">
      <c r="A343" s="23"/>
      <c r="B343" s="23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3"/>
      <c r="O343" s="24"/>
      <c r="P343" s="563"/>
      <c r="Q343" s="25"/>
      <c r="R343" s="26"/>
      <c r="S343" s="27"/>
      <c r="T343" s="26"/>
      <c r="U343" s="28"/>
      <c r="V343" s="26"/>
      <c r="W343" s="27"/>
      <c r="X343" s="23"/>
      <c r="Y343" s="28"/>
      <c r="Z343" s="23"/>
      <c r="AA343" s="27"/>
      <c r="AB343" s="23"/>
      <c r="AC343" s="23"/>
      <c r="AD343" s="23"/>
      <c r="AE343" s="26"/>
      <c r="AF343" s="51"/>
      <c r="AG343" s="25"/>
      <c r="AH343" s="25"/>
    </row>
    <row r="344" spans="1:34" ht="12.75">
      <c r="A344" s="23"/>
      <c r="B344" s="23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3"/>
      <c r="O344" s="24"/>
      <c r="P344" s="563"/>
      <c r="Q344" s="25"/>
      <c r="R344" s="26"/>
      <c r="S344" s="27"/>
      <c r="T344" s="26"/>
      <c r="U344" s="28"/>
      <c r="V344" s="26"/>
      <c r="W344" s="27"/>
      <c r="X344" s="23"/>
      <c r="Y344" s="28"/>
      <c r="Z344" s="23"/>
      <c r="AA344" s="27"/>
      <c r="AB344" s="23"/>
      <c r="AC344" s="23"/>
      <c r="AD344" s="23"/>
      <c r="AE344" s="26"/>
      <c r="AF344" s="51"/>
      <c r="AG344" s="25"/>
      <c r="AH344" s="25"/>
    </row>
    <row r="345" spans="1:34" ht="12.75">
      <c r="A345" s="23"/>
      <c r="B345" s="23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3"/>
      <c r="O345" s="24"/>
      <c r="P345" s="563"/>
      <c r="Q345" s="25"/>
      <c r="R345" s="26"/>
      <c r="S345" s="27"/>
      <c r="T345" s="26"/>
      <c r="U345" s="28"/>
      <c r="V345" s="26"/>
      <c r="W345" s="27"/>
      <c r="X345" s="23"/>
      <c r="Y345" s="28"/>
      <c r="Z345" s="23"/>
      <c r="AA345" s="27"/>
      <c r="AB345" s="23"/>
      <c r="AC345" s="23"/>
      <c r="AD345" s="23"/>
      <c r="AE345" s="26"/>
      <c r="AF345" s="51"/>
      <c r="AG345" s="25"/>
      <c r="AH345" s="25"/>
    </row>
    <row r="346" spans="1:34" ht="12.75">
      <c r="A346" s="23"/>
      <c r="B346" s="23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3"/>
      <c r="O346" s="24"/>
      <c r="P346" s="563"/>
      <c r="Q346" s="25"/>
      <c r="R346" s="26"/>
      <c r="S346" s="27"/>
      <c r="T346" s="26"/>
      <c r="U346" s="28"/>
      <c r="V346" s="26"/>
      <c r="W346" s="27"/>
      <c r="X346" s="23"/>
      <c r="Y346" s="28"/>
      <c r="Z346" s="23"/>
      <c r="AA346" s="27"/>
      <c r="AB346" s="23"/>
      <c r="AC346" s="23"/>
      <c r="AD346" s="23"/>
      <c r="AE346" s="26"/>
      <c r="AF346" s="51"/>
      <c r="AG346" s="25"/>
      <c r="AH346" s="25"/>
    </row>
    <row r="347" spans="1:34" ht="12.75">
      <c r="A347" s="23"/>
      <c r="B347" s="23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3"/>
      <c r="O347" s="24"/>
      <c r="P347" s="563"/>
      <c r="Q347" s="25"/>
      <c r="R347" s="26"/>
      <c r="S347" s="27"/>
      <c r="T347" s="26"/>
      <c r="U347" s="28"/>
      <c r="V347" s="26"/>
      <c r="W347" s="27"/>
      <c r="X347" s="23"/>
      <c r="Y347" s="28"/>
      <c r="Z347" s="23"/>
      <c r="AA347" s="27"/>
      <c r="AB347" s="23"/>
      <c r="AC347" s="23"/>
      <c r="AD347" s="23"/>
      <c r="AE347" s="26"/>
      <c r="AF347" s="51"/>
      <c r="AG347" s="25"/>
      <c r="AH347" s="25"/>
    </row>
    <row r="348" spans="1:34" ht="12.75">
      <c r="A348" s="23"/>
      <c r="B348" s="23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3"/>
      <c r="O348" s="24"/>
      <c r="P348" s="563"/>
      <c r="Q348" s="25"/>
      <c r="R348" s="26"/>
      <c r="S348" s="27"/>
      <c r="T348" s="26"/>
      <c r="U348" s="28"/>
      <c r="V348" s="26"/>
      <c r="W348" s="27"/>
      <c r="X348" s="23"/>
      <c r="Y348" s="28"/>
      <c r="Z348" s="23"/>
      <c r="AA348" s="27"/>
      <c r="AB348" s="23"/>
      <c r="AC348" s="23"/>
      <c r="AD348" s="23"/>
      <c r="AE348" s="26"/>
      <c r="AF348" s="51"/>
      <c r="AG348" s="25"/>
      <c r="AH348" s="25"/>
    </row>
    <row r="349" spans="1:34" ht="12.75">
      <c r="A349" s="23"/>
      <c r="B349" s="23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3"/>
      <c r="O349" s="24"/>
      <c r="P349" s="563"/>
      <c r="Q349" s="25"/>
      <c r="R349" s="26"/>
      <c r="S349" s="27"/>
      <c r="T349" s="26"/>
      <c r="U349" s="28"/>
      <c r="V349" s="26"/>
      <c r="W349" s="27"/>
      <c r="X349" s="23"/>
      <c r="Y349" s="28"/>
      <c r="Z349" s="23"/>
      <c r="AA349" s="27"/>
      <c r="AB349" s="23"/>
      <c r="AC349" s="23"/>
      <c r="AD349" s="23"/>
      <c r="AE349" s="26"/>
      <c r="AF349" s="51"/>
      <c r="AG349" s="25"/>
      <c r="AH349" s="25"/>
    </row>
    <row r="350" spans="1:34" ht="12.75">
      <c r="A350" s="23"/>
      <c r="B350" s="23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3"/>
      <c r="O350" s="24"/>
      <c r="P350" s="563"/>
      <c r="Q350" s="25"/>
      <c r="R350" s="26"/>
      <c r="S350" s="27"/>
      <c r="T350" s="26"/>
      <c r="U350" s="28"/>
      <c r="V350" s="26"/>
      <c r="W350" s="27"/>
      <c r="X350" s="23"/>
      <c r="Y350" s="28"/>
      <c r="Z350" s="23"/>
      <c r="AA350" s="27"/>
      <c r="AB350" s="23"/>
      <c r="AC350" s="23"/>
      <c r="AD350" s="23"/>
      <c r="AE350" s="26"/>
      <c r="AF350" s="51"/>
      <c r="AG350" s="25"/>
      <c r="AH350" s="25"/>
    </row>
    <row r="351" spans="1:34" ht="12.75">
      <c r="A351" s="23"/>
      <c r="B351" s="23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3"/>
      <c r="O351" s="24"/>
      <c r="P351" s="563"/>
      <c r="Q351" s="25"/>
      <c r="R351" s="26"/>
      <c r="S351" s="27"/>
      <c r="T351" s="26"/>
      <c r="U351" s="28"/>
      <c r="V351" s="26"/>
      <c r="W351" s="27"/>
      <c r="X351" s="23"/>
      <c r="Y351" s="28"/>
      <c r="Z351" s="23"/>
      <c r="AA351" s="27"/>
      <c r="AB351" s="23"/>
      <c r="AC351" s="23"/>
      <c r="AD351" s="23"/>
      <c r="AE351" s="26"/>
      <c r="AF351" s="51"/>
      <c r="AG351" s="25"/>
      <c r="AH351" s="25"/>
    </row>
    <row r="352" spans="1:34" ht="12.75">
      <c r="A352" s="23"/>
      <c r="B352" s="23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3"/>
      <c r="O352" s="24"/>
      <c r="P352" s="563"/>
      <c r="Q352" s="25"/>
      <c r="R352" s="26"/>
      <c r="S352" s="27"/>
      <c r="T352" s="26"/>
      <c r="U352" s="28"/>
      <c r="V352" s="26"/>
      <c r="W352" s="27"/>
      <c r="X352" s="23"/>
      <c r="Y352" s="28"/>
      <c r="Z352" s="23"/>
      <c r="AA352" s="27"/>
      <c r="AB352" s="23"/>
      <c r="AC352" s="23"/>
      <c r="AD352" s="23"/>
      <c r="AE352" s="26"/>
      <c r="AF352" s="51"/>
      <c r="AG352" s="25"/>
      <c r="AH352" s="25"/>
    </row>
    <row r="353" spans="1:34" ht="12.75">
      <c r="A353" s="23"/>
      <c r="B353" s="23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3"/>
      <c r="O353" s="24"/>
      <c r="P353" s="563"/>
      <c r="Q353" s="25"/>
      <c r="R353" s="26"/>
      <c r="S353" s="27"/>
      <c r="T353" s="26"/>
      <c r="U353" s="28"/>
      <c r="V353" s="26"/>
      <c r="W353" s="27"/>
      <c r="X353" s="23"/>
      <c r="Y353" s="28"/>
      <c r="Z353" s="23"/>
      <c r="AA353" s="27"/>
      <c r="AB353" s="23"/>
      <c r="AC353" s="23"/>
      <c r="AD353" s="23"/>
      <c r="AE353" s="26"/>
      <c r="AF353" s="51"/>
      <c r="AG353" s="25"/>
      <c r="AH353" s="25"/>
    </row>
    <row r="354" spans="1:34" ht="12.75">
      <c r="A354" s="23"/>
      <c r="B354" s="23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3"/>
      <c r="O354" s="24"/>
      <c r="P354" s="563"/>
      <c r="Q354" s="25"/>
      <c r="R354" s="26"/>
      <c r="S354" s="27"/>
      <c r="T354" s="26"/>
      <c r="U354" s="28"/>
      <c r="V354" s="26"/>
      <c r="W354" s="27"/>
      <c r="X354" s="23"/>
      <c r="Y354" s="28"/>
      <c r="Z354" s="23"/>
      <c r="AA354" s="27"/>
      <c r="AB354" s="23"/>
      <c r="AC354" s="23"/>
      <c r="AD354" s="23"/>
      <c r="AE354" s="26"/>
      <c r="AF354" s="51"/>
      <c r="AG354" s="25"/>
      <c r="AH354" s="25"/>
    </row>
    <row r="355" spans="1:34" ht="12.75">
      <c r="A355" s="23"/>
      <c r="B355" s="23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3"/>
      <c r="O355" s="24"/>
      <c r="P355" s="563"/>
      <c r="Q355" s="25"/>
      <c r="R355" s="26"/>
      <c r="S355" s="27"/>
      <c r="T355" s="26"/>
      <c r="U355" s="28"/>
      <c r="V355" s="26"/>
      <c r="W355" s="27"/>
      <c r="X355" s="23"/>
      <c r="Y355" s="28"/>
      <c r="Z355" s="23"/>
      <c r="AA355" s="27"/>
      <c r="AB355" s="23"/>
      <c r="AC355" s="23"/>
      <c r="AD355" s="23"/>
      <c r="AE355" s="26"/>
      <c r="AF355" s="51"/>
      <c r="AG355" s="25"/>
      <c r="AH355" s="25"/>
    </row>
    <row r="356" spans="1:34" ht="12.75">
      <c r="A356" s="23"/>
      <c r="B356" s="23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3"/>
      <c r="O356" s="24"/>
      <c r="P356" s="563"/>
      <c r="Q356" s="25"/>
      <c r="R356" s="26"/>
      <c r="S356" s="27"/>
      <c r="T356" s="26"/>
      <c r="U356" s="28"/>
      <c r="V356" s="26"/>
      <c r="W356" s="27"/>
      <c r="X356" s="23"/>
      <c r="Y356" s="28"/>
      <c r="Z356" s="23"/>
      <c r="AA356" s="27"/>
      <c r="AB356" s="23"/>
      <c r="AC356" s="23"/>
      <c r="AD356" s="23"/>
      <c r="AE356" s="26"/>
      <c r="AF356" s="51"/>
      <c r="AG356" s="25"/>
      <c r="AH356" s="25"/>
    </row>
    <row r="357" spans="1:34" ht="12.75">
      <c r="A357" s="23"/>
      <c r="B357" s="23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3"/>
      <c r="O357" s="24"/>
      <c r="P357" s="563"/>
      <c r="Q357" s="25"/>
      <c r="R357" s="26"/>
      <c r="S357" s="27"/>
      <c r="T357" s="26"/>
      <c r="U357" s="28"/>
      <c r="V357" s="26"/>
      <c r="W357" s="27"/>
      <c r="X357" s="23"/>
      <c r="Y357" s="28"/>
      <c r="Z357" s="23"/>
      <c r="AA357" s="27"/>
      <c r="AB357" s="23"/>
      <c r="AC357" s="23"/>
      <c r="AD357" s="23"/>
      <c r="AE357" s="26"/>
      <c r="AF357" s="51"/>
      <c r="AG357" s="25"/>
      <c r="AH357" s="25"/>
    </row>
    <row r="358" spans="1:34" ht="12.75">
      <c r="A358" s="23"/>
      <c r="B358" s="23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3"/>
      <c r="O358" s="24"/>
      <c r="P358" s="563"/>
      <c r="Q358" s="25"/>
      <c r="R358" s="26"/>
      <c r="S358" s="27"/>
      <c r="T358" s="26"/>
      <c r="U358" s="28"/>
      <c r="V358" s="26"/>
      <c r="W358" s="27"/>
      <c r="X358" s="23"/>
      <c r="Y358" s="28"/>
      <c r="Z358" s="23"/>
      <c r="AA358" s="27"/>
      <c r="AB358" s="23"/>
      <c r="AC358" s="23"/>
      <c r="AD358" s="23"/>
      <c r="AE358" s="26"/>
      <c r="AF358" s="51"/>
      <c r="AG358" s="25"/>
      <c r="AH358" s="25"/>
    </row>
    <row r="359" spans="1:34" ht="12.75">
      <c r="A359" s="23"/>
      <c r="B359" s="23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3"/>
      <c r="O359" s="24"/>
      <c r="P359" s="563"/>
      <c r="Q359" s="25"/>
      <c r="R359" s="26"/>
      <c r="S359" s="27"/>
      <c r="T359" s="26"/>
      <c r="U359" s="28"/>
      <c r="V359" s="26"/>
      <c r="W359" s="27"/>
      <c r="X359" s="23"/>
      <c r="Y359" s="28"/>
      <c r="Z359" s="23"/>
      <c r="AA359" s="27"/>
      <c r="AB359" s="23"/>
      <c r="AC359" s="23"/>
      <c r="AD359" s="23"/>
      <c r="AE359" s="26"/>
      <c r="AF359" s="51"/>
      <c r="AG359" s="25"/>
      <c r="AH359" s="25"/>
    </row>
    <row r="360" spans="1:34" ht="12.75">
      <c r="A360" s="23"/>
      <c r="B360" s="23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3"/>
      <c r="O360" s="24"/>
      <c r="P360" s="563"/>
      <c r="Q360" s="25"/>
      <c r="R360" s="26"/>
      <c r="S360" s="27"/>
      <c r="T360" s="26"/>
      <c r="U360" s="28"/>
      <c r="V360" s="26"/>
      <c r="W360" s="27"/>
      <c r="X360" s="23"/>
      <c r="Y360" s="28"/>
      <c r="Z360" s="23"/>
      <c r="AA360" s="27"/>
      <c r="AB360" s="23"/>
      <c r="AC360" s="23"/>
      <c r="AD360" s="23"/>
      <c r="AE360" s="26"/>
      <c r="AF360" s="51"/>
      <c r="AG360" s="25"/>
      <c r="AH360" s="25"/>
    </row>
    <row r="361" spans="1:34" ht="12.75">
      <c r="A361" s="23"/>
      <c r="B361" s="23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3"/>
      <c r="O361" s="24"/>
      <c r="P361" s="563"/>
      <c r="Q361" s="25"/>
      <c r="R361" s="26"/>
      <c r="S361" s="27"/>
      <c r="T361" s="26"/>
      <c r="U361" s="28"/>
      <c r="V361" s="26"/>
      <c r="W361" s="27"/>
      <c r="X361" s="23"/>
      <c r="Y361" s="28"/>
      <c r="Z361" s="23"/>
      <c r="AA361" s="27"/>
      <c r="AB361" s="23"/>
      <c r="AC361" s="23"/>
      <c r="AD361" s="23"/>
      <c r="AE361" s="26"/>
      <c r="AF361" s="51"/>
      <c r="AG361" s="25"/>
      <c r="AH361" s="25"/>
    </row>
    <row r="362" spans="1:34" ht="12.75">
      <c r="A362" s="23"/>
      <c r="B362" s="23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3"/>
      <c r="O362" s="24"/>
      <c r="P362" s="563"/>
      <c r="Q362" s="25"/>
      <c r="R362" s="26"/>
      <c r="S362" s="27"/>
      <c r="T362" s="26"/>
      <c r="U362" s="28"/>
      <c r="V362" s="26"/>
      <c r="W362" s="27"/>
      <c r="X362" s="23"/>
      <c r="Y362" s="28"/>
      <c r="Z362" s="23"/>
      <c r="AA362" s="27"/>
      <c r="AB362" s="23"/>
      <c r="AC362" s="23"/>
      <c r="AD362" s="23"/>
      <c r="AE362" s="26"/>
      <c r="AF362" s="51"/>
      <c r="AG362" s="25"/>
      <c r="AH362" s="25"/>
    </row>
    <row r="363" spans="1:34" ht="12.75">
      <c r="A363" s="23"/>
      <c r="B363" s="23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3"/>
      <c r="O363" s="24"/>
      <c r="P363" s="563"/>
      <c r="Q363" s="25"/>
      <c r="R363" s="26"/>
      <c r="S363" s="27"/>
      <c r="T363" s="26"/>
      <c r="U363" s="28"/>
      <c r="V363" s="26"/>
      <c r="W363" s="27"/>
      <c r="X363" s="23"/>
      <c r="Y363" s="28"/>
      <c r="Z363" s="23"/>
      <c r="AA363" s="27"/>
      <c r="AB363" s="23"/>
      <c r="AC363" s="23"/>
      <c r="AD363" s="23"/>
      <c r="AE363" s="26"/>
      <c r="AF363" s="51"/>
      <c r="AG363" s="25"/>
      <c r="AH363" s="25"/>
    </row>
    <row r="364" spans="1:34" ht="12.75">
      <c r="A364" s="23"/>
      <c r="B364" s="23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3"/>
      <c r="O364" s="24"/>
      <c r="P364" s="563"/>
      <c r="Q364" s="25"/>
      <c r="R364" s="26"/>
      <c r="S364" s="27"/>
      <c r="T364" s="26"/>
      <c r="U364" s="28"/>
      <c r="V364" s="26"/>
      <c r="W364" s="27"/>
      <c r="X364" s="23"/>
      <c r="Y364" s="28"/>
      <c r="Z364" s="23"/>
      <c r="AA364" s="27"/>
      <c r="AB364" s="23"/>
      <c r="AC364" s="23"/>
      <c r="AD364" s="23"/>
      <c r="AE364" s="26"/>
      <c r="AF364" s="51"/>
      <c r="AG364" s="25"/>
      <c r="AH364" s="25"/>
    </row>
    <row r="365" spans="1:34" ht="12.75">
      <c r="A365" s="23"/>
      <c r="B365" s="23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3"/>
      <c r="O365" s="24"/>
      <c r="P365" s="563"/>
      <c r="Q365" s="25"/>
      <c r="R365" s="26"/>
      <c r="S365" s="27"/>
      <c r="T365" s="26"/>
      <c r="U365" s="28"/>
      <c r="V365" s="26"/>
      <c r="W365" s="27"/>
      <c r="X365" s="23"/>
      <c r="Y365" s="28"/>
      <c r="Z365" s="23"/>
      <c r="AA365" s="27"/>
      <c r="AB365" s="23"/>
      <c r="AC365" s="23"/>
      <c r="AD365" s="23"/>
      <c r="AE365" s="26"/>
      <c r="AF365" s="51"/>
      <c r="AG365" s="25"/>
      <c r="AH365" s="25"/>
    </row>
    <row r="366" spans="1:34" ht="12.75">
      <c r="A366" s="23"/>
      <c r="B366" s="23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3"/>
      <c r="O366" s="24"/>
      <c r="P366" s="563"/>
      <c r="Q366" s="25"/>
      <c r="R366" s="26"/>
      <c r="S366" s="27"/>
      <c r="T366" s="26"/>
      <c r="U366" s="28"/>
      <c r="V366" s="26"/>
      <c r="W366" s="27"/>
      <c r="X366" s="23"/>
      <c r="Y366" s="28"/>
      <c r="Z366" s="23"/>
      <c r="AA366" s="27"/>
      <c r="AB366" s="23"/>
      <c r="AC366" s="23"/>
      <c r="AD366" s="23"/>
      <c r="AE366" s="26"/>
      <c r="AF366" s="51"/>
      <c r="AG366" s="25"/>
      <c r="AH366" s="25"/>
    </row>
    <row r="367" spans="1:34" ht="12.75">
      <c r="A367" s="23"/>
      <c r="B367" s="23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3"/>
      <c r="O367" s="24"/>
      <c r="P367" s="563"/>
      <c r="Q367" s="25"/>
      <c r="R367" s="26"/>
      <c r="S367" s="27"/>
      <c r="T367" s="26"/>
      <c r="U367" s="28"/>
      <c r="V367" s="26"/>
      <c r="W367" s="27"/>
      <c r="X367" s="23"/>
      <c r="Y367" s="28"/>
      <c r="Z367" s="23"/>
      <c r="AA367" s="27"/>
      <c r="AB367" s="23"/>
      <c r="AC367" s="23"/>
      <c r="AD367" s="23"/>
      <c r="AE367" s="26"/>
      <c r="AF367" s="51"/>
      <c r="AG367" s="25"/>
      <c r="AH367" s="25"/>
    </row>
    <row r="368" spans="1:34" ht="12.75">
      <c r="A368" s="23"/>
      <c r="B368" s="23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3"/>
      <c r="O368" s="24"/>
      <c r="P368" s="563"/>
      <c r="Q368" s="25"/>
      <c r="R368" s="26"/>
      <c r="S368" s="27"/>
      <c r="T368" s="26"/>
      <c r="U368" s="28"/>
      <c r="V368" s="26"/>
      <c r="W368" s="27"/>
      <c r="X368" s="23"/>
      <c r="Y368" s="28"/>
      <c r="Z368" s="23"/>
      <c r="AA368" s="27"/>
      <c r="AB368" s="23"/>
      <c r="AC368" s="23"/>
      <c r="AD368" s="23"/>
      <c r="AE368" s="26"/>
      <c r="AF368" s="51"/>
      <c r="AG368" s="25"/>
      <c r="AH368" s="25"/>
    </row>
    <row r="369" spans="1:34" ht="12.75">
      <c r="A369" s="23"/>
      <c r="B369" s="23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3"/>
      <c r="O369" s="24"/>
      <c r="P369" s="563"/>
      <c r="Q369" s="25"/>
      <c r="R369" s="26"/>
      <c r="S369" s="27"/>
      <c r="T369" s="26"/>
      <c r="U369" s="28"/>
      <c r="V369" s="26"/>
      <c r="W369" s="27"/>
      <c r="X369" s="23"/>
      <c r="Y369" s="28"/>
      <c r="Z369" s="23"/>
      <c r="AA369" s="27"/>
      <c r="AB369" s="23"/>
      <c r="AC369" s="23"/>
      <c r="AD369" s="23"/>
      <c r="AE369" s="26"/>
      <c r="AF369" s="51"/>
      <c r="AG369" s="25"/>
      <c r="AH369" s="25"/>
    </row>
    <row r="370" spans="1:34" ht="12.75">
      <c r="A370" s="23"/>
      <c r="B370" s="23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3"/>
      <c r="O370" s="24"/>
      <c r="P370" s="563"/>
      <c r="Q370" s="25"/>
      <c r="R370" s="26"/>
      <c r="S370" s="27"/>
      <c r="T370" s="26"/>
      <c r="U370" s="28"/>
      <c r="V370" s="26"/>
      <c r="W370" s="27"/>
      <c r="X370" s="23"/>
      <c r="Y370" s="28"/>
      <c r="Z370" s="23"/>
      <c r="AA370" s="27"/>
      <c r="AB370" s="23"/>
      <c r="AC370" s="23"/>
      <c r="AD370" s="23"/>
      <c r="AE370" s="26"/>
      <c r="AF370" s="51"/>
      <c r="AG370" s="25"/>
      <c r="AH370" s="25"/>
    </row>
    <row r="371" spans="1:34" ht="12.75">
      <c r="A371" s="23"/>
      <c r="B371" s="23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3"/>
      <c r="O371" s="24"/>
      <c r="P371" s="563"/>
      <c r="Q371" s="25"/>
      <c r="R371" s="26"/>
      <c r="S371" s="27"/>
      <c r="T371" s="26"/>
      <c r="U371" s="28"/>
      <c r="V371" s="26"/>
      <c r="W371" s="27"/>
      <c r="X371" s="23"/>
      <c r="Y371" s="28"/>
      <c r="Z371" s="23"/>
      <c r="AA371" s="27"/>
      <c r="AB371" s="23"/>
      <c r="AC371" s="23"/>
      <c r="AD371" s="23"/>
      <c r="AE371" s="26"/>
      <c r="AF371" s="51"/>
      <c r="AG371" s="25"/>
      <c r="AH371" s="25"/>
    </row>
    <row r="372" spans="1:34" ht="12.75">
      <c r="A372" s="23"/>
      <c r="B372" s="23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3"/>
      <c r="O372" s="24"/>
      <c r="P372" s="563"/>
      <c r="Q372" s="25"/>
      <c r="R372" s="26"/>
      <c r="S372" s="27"/>
      <c r="T372" s="26"/>
      <c r="U372" s="28"/>
      <c r="V372" s="26"/>
      <c r="W372" s="27"/>
      <c r="X372" s="23"/>
      <c r="Y372" s="28"/>
      <c r="Z372" s="23"/>
      <c r="AA372" s="27"/>
      <c r="AB372" s="23"/>
      <c r="AC372" s="23"/>
      <c r="AD372" s="23"/>
      <c r="AE372" s="26"/>
      <c r="AF372" s="51"/>
      <c r="AG372" s="25"/>
      <c r="AH372" s="25"/>
    </row>
    <row r="373" spans="1:34" ht="12.75">
      <c r="A373" s="23"/>
      <c r="B373" s="23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3"/>
      <c r="O373" s="24"/>
      <c r="P373" s="563"/>
      <c r="Q373" s="25"/>
      <c r="R373" s="26"/>
      <c r="S373" s="27"/>
      <c r="T373" s="26"/>
      <c r="U373" s="28"/>
      <c r="V373" s="26"/>
      <c r="W373" s="27"/>
      <c r="X373" s="23"/>
      <c r="Y373" s="28"/>
      <c r="Z373" s="23"/>
      <c r="AA373" s="27"/>
      <c r="AB373" s="23"/>
      <c r="AC373" s="23"/>
      <c r="AD373" s="23"/>
      <c r="AE373" s="26"/>
      <c r="AF373" s="51"/>
      <c r="AG373" s="25"/>
      <c r="AH373" s="25"/>
    </row>
    <row r="374" spans="1:34" ht="12.75">
      <c r="A374" s="23"/>
      <c r="B374" s="23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3"/>
      <c r="O374" s="24"/>
      <c r="P374" s="563"/>
      <c r="Q374" s="25"/>
      <c r="R374" s="26"/>
      <c r="S374" s="27"/>
      <c r="T374" s="26"/>
      <c r="U374" s="28"/>
      <c r="V374" s="26"/>
      <c r="W374" s="27"/>
      <c r="X374" s="23"/>
      <c r="Y374" s="28"/>
      <c r="Z374" s="23"/>
      <c r="AA374" s="27"/>
      <c r="AB374" s="23"/>
      <c r="AC374" s="23"/>
      <c r="AD374" s="23"/>
      <c r="AE374" s="26"/>
      <c r="AF374" s="51"/>
      <c r="AG374" s="25"/>
      <c r="AH374" s="25"/>
    </row>
    <row r="375" spans="1:34" ht="12.75">
      <c r="A375" s="23"/>
      <c r="B375" s="23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3"/>
      <c r="O375" s="24"/>
      <c r="P375" s="563"/>
      <c r="Q375" s="25"/>
      <c r="R375" s="26"/>
      <c r="S375" s="27"/>
      <c r="T375" s="26"/>
      <c r="U375" s="28"/>
      <c r="V375" s="26"/>
      <c r="W375" s="27"/>
      <c r="X375" s="23"/>
      <c r="Y375" s="28"/>
      <c r="Z375" s="23"/>
      <c r="AA375" s="27"/>
      <c r="AB375" s="23"/>
      <c r="AC375" s="23"/>
      <c r="AD375" s="23"/>
      <c r="AE375" s="26"/>
      <c r="AF375" s="51"/>
      <c r="AG375" s="25"/>
      <c r="AH375" s="25"/>
    </row>
    <row r="376" spans="1:34" ht="12.75">
      <c r="A376" s="23"/>
      <c r="B376" s="23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3"/>
      <c r="O376" s="24"/>
      <c r="P376" s="563"/>
      <c r="Q376" s="25"/>
      <c r="R376" s="26"/>
      <c r="S376" s="27"/>
      <c r="T376" s="26"/>
      <c r="U376" s="28"/>
      <c r="V376" s="26"/>
      <c r="W376" s="27"/>
      <c r="X376" s="23"/>
      <c r="Y376" s="28"/>
      <c r="Z376" s="23"/>
      <c r="AA376" s="27"/>
      <c r="AB376" s="23"/>
      <c r="AC376" s="23"/>
      <c r="AD376" s="23"/>
      <c r="AE376" s="26"/>
      <c r="AF376" s="51"/>
      <c r="AG376" s="25"/>
      <c r="AH376" s="25"/>
    </row>
    <row r="377" spans="1:34" ht="12.75">
      <c r="A377" s="23"/>
      <c r="B377" s="23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3"/>
      <c r="O377" s="24"/>
      <c r="P377" s="563"/>
      <c r="Q377" s="25"/>
      <c r="R377" s="26"/>
      <c r="S377" s="27"/>
      <c r="T377" s="26"/>
      <c r="U377" s="28"/>
      <c r="V377" s="26"/>
      <c r="W377" s="27"/>
      <c r="X377" s="23"/>
      <c r="Y377" s="28"/>
      <c r="Z377" s="23"/>
      <c r="AA377" s="27"/>
      <c r="AB377" s="23"/>
      <c r="AC377" s="23"/>
      <c r="AD377" s="23"/>
      <c r="AE377" s="26"/>
      <c r="AF377" s="51"/>
      <c r="AG377" s="25"/>
      <c r="AH377" s="25"/>
    </row>
    <row r="378" spans="1:34" ht="12.75">
      <c r="A378" s="23"/>
      <c r="B378" s="23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3"/>
      <c r="O378" s="24"/>
      <c r="P378" s="563"/>
      <c r="Q378" s="25"/>
      <c r="R378" s="26"/>
      <c r="S378" s="27"/>
      <c r="T378" s="26"/>
      <c r="U378" s="28"/>
      <c r="V378" s="26"/>
      <c r="W378" s="27"/>
      <c r="X378" s="23"/>
      <c r="Y378" s="28"/>
      <c r="Z378" s="23"/>
      <c r="AA378" s="27"/>
      <c r="AB378" s="23"/>
      <c r="AC378" s="23"/>
      <c r="AD378" s="23"/>
      <c r="AE378" s="26"/>
      <c r="AF378" s="51"/>
      <c r="AG378" s="25"/>
      <c r="AH378" s="25"/>
    </row>
    <row r="379" spans="1:34" ht="12.75">
      <c r="A379" s="23"/>
      <c r="B379" s="23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3"/>
      <c r="O379" s="24"/>
      <c r="P379" s="563"/>
      <c r="Q379" s="25"/>
      <c r="R379" s="26"/>
      <c r="S379" s="27"/>
      <c r="T379" s="26"/>
      <c r="U379" s="28"/>
      <c r="V379" s="26"/>
      <c r="W379" s="27"/>
      <c r="X379" s="23"/>
      <c r="Y379" s="28"/>
      <c r="Z379" s="23"/>
      <c r="AA379" s="27"/>
      <c r="AB379" s="23"/>
      <c r="AC379" s="23"/>
      <c r="AD379" s="23"/>
      <c r="AE379" s="26"/>
      <c r="AF379" s="51"/>
      <c r="AG379" s="25"/>
      <c r="AH379" s="25"/>
    </row>
    <row r="380" spans="1:34" ht="12.75">
      <c r="A380" s="23"/>
      <c r="B380" s="23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3"/>
      <c r="O380" s="24"/>
      <c r="P380" s="563"/>
      <c r="Q380" s="25"/>
      <c r="R380" s="26"/>
      <c r="S380" s="27"/>
      <c r="T380" s="26"/>
      <c r="U380" s="28"/>
      <c r="V380" s="26"/>
      <c r="W380" s="27"/>
      <c r="X380" s="23"/>
      <c r="Y380" s="28"/>
      <c r="Z380" s="23"/>
      <c r="AA380" s="27"/>
      <c r="AB380" s="23"/>
      <c r="AC380" s="23"/>
      <c r="AD380" s="23"/>
      <c r="AE380" s="26"/>
      <c r="AF380" s="51"/>
      <c r="AG380" s="25"/>
      <c r="AH380" s="25"/>
    </row>
    <row r="381" spans="1:34" ht="12.75">
      <c r="A381" s="23"/>
      <c r="B381" s="23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3"/>
      <c r="O381" s="24"/>
      <c r="P381" s="563"/>
      <c r="Q381" s="25"/>
      <c r="R381" s="26"/>
      <c r="S381" s="27"/>
      <c r="T381" s="26"/>
      <c r="U381" s="28"/>
      <c r="V381" s="26"/>
      <c r="W381" s="27"/>
      <c r="X381" s="23"/>
      <c r="Y381" s="28"/>
      <c r="Z381" s="23"/>
      <c r="AA381" s="27"/>
      <c r="AB381" s="23"/>
      <c r="AC381" s="23"/>
      <c r="AD381" s="23"/>
      <c r="AE381" s="26"/>
      <c r="AF381" s="51"/>
      <c r="AG381" s="25"/>
      <c r="AH381" s="25"/>
    </row>
    <row r="382" spans="1:34" ht="12.75">
      <c r="A382" s="23"/>
      <c r="B382" s="23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3"/>
      <c r="O382" s="24"/>
      <c r="P382" s="563"/>
      <c r="Q382" s="25"/>
      <c r="R382" s="26"/>
      <c r="S382" s="27"/>
      <c r="T382" s="26"/>
      <c r="U382" s="28"/>
      <c r="V382" s="26"/>
      <c r="W382" s="27"/>
      <c r="X382" s="23"/>
      <c r="Y382" s="28"/>
      <c r="Z382" s="23"/>
      <c r="AA382" s="27"/>
      <c r="AB382" s="23"/>
      <c r="AC382" s="23"/>
      <c r="AD382" s="23"/>
      <c r="AE382" s="26"/>
      <c r="AF382" s="51"/>
      <c r="AG382" s="25"/>
      <c r="AH382" s="25"/>
    </row>
    <row r="383" spans="1:34" ht="12.75">
      <c r="A383" s="23"/>
      <c r="B383" s="23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3"/>
      <c r="O383" s="24"/>
      <c r="P383" s="563"/>
      <c r="Q383" s="25"/>
      <c r="R383" s="26"/>
      <c r="S383" s="27"/>
      <c r="T383" s="26"/>
      <c r="U383" s="28"/>
      <c r="V383" s="26"/>
      <c r="W383" s="27"/>
      <c r="X383" s="23"/>
      <c r="Y383" s="28"/>
      <c r="Z383" s="23"/>
      <c r="AA383" s="27"/>
      <c r="AB383" s="23"/>
      <c r="AC383" s="23"/>
      <c r="AD383" s="23"/>
      <c r="AE383" s="26"/>
      <c r="AF383" s="51"/>
      <c r="AG383" s="25"/>
      <c r="AH383" s="25"/>
    </row>
    <row r="384" spans="1:34" ht="12.75">
      <c r="A384" s="23"/>
      <c r="B384" s="23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3"/>
      <c r="O384" s="24"/>
      <c r="P384" s="563"/>
      <c r="Q384" s="25"/>
      <c r="R384" s="26"/>
      <c r="S384" s="27"/>
      <c r="T384" s="26"/>
      <c r="U384" s="28"/>
      <c r="V384" s="26"/>
      <c r="W384" s="27"/>
      <c r="X384" s="23"/>
      <c r="Y384" s="28"/>
      <c r="Z384" s="23"/>
      <c r="AA384" s="27"/>
      <c r="AB384" s="23"/>
      <c r="AC384" s="23"/>
      <c r="AD384" s="23"/>
      <c r="AE384" s="26"/>
      <c r="AF384" s="51"/>
      <c r="AG384" s="25"/>
      <c r="AH384" s="25"/>
    </row>
    <row r="385" spans="1:34" ht="12.75">
      <c r="A385" s="23"/>
      <c r="B385" s="23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3"/>
      <c r="O385" s="24"/>
      <c r="P385" s="563"/>
      <c r="Q385" s="25"/>
      <c r="R385" s="26"/>
      <c r="S385" s="27"/>
      <c r="T385" s="26"/>
      <c r="U385" s="28"/>
      <c r="V385" s="26"/>
      <c r="W385" s="27"/>
      <c r="X385" s="23"/>
      <c r="Y385" s="28"/>
      <c r="Z385" s="23"/>
      <c r="AA385" s="27"/>
      <c r="AB385" s="23"/>
      <c r="AC385" s="23"/>
      <c r="AD385" s="23"/>
      <c r="AE385" s="26"/>
      <c r="AF385" s="51"/>
      <c r="AG385" s="25"/>
      <c r="AH385" s="25"/>
    </row>
    <row r="386" spans="1:34" ht="12.75">
      <c r="A386" s="23"/>
      <c r="B386" s="23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3"/>
      <c r="O386" s="24"/>
      <c r="P386" s="563"/>
      <c r="Q386" s="25"/>
      <c r="R386" s="26"/>
      <c r="S386" s="27"/>
      <c r="T386" s="26"/>
      <c r="U386" s="28"/>
      <c r="V386" s="26"/>
      <c r="W386" s="27"/>
      <c r="X386" s="23"/>
      <c r="Y386" s="28"/>
      <c r="Z386" s="23"/>
      <c r="AA386" s="27"/>
      <c r="AB386" s="23"/>
      <c r="AC386" s="23"/>
      <c r="AD386" s="23"/>
      <c r="AE386" s="26"/>
      <c r="AF386" s="51"/>
      <c r="AG386" s="25"/>
      <c r="AH386" s="25"/>
    </row>
    <row r="387" spans="1:34" ht="12.75">
      <c r="A387" s="23"/>
      <c r="B387" s="23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3"/>
      <c r="O387" s="24"/>
      <c r="P387" s="563"/>
      <c r="Q387" s="25"/>
      <c r="R387" s="26"/>
      <c r="S387" s="27"/>
      <c r="T387" s="26"/>
      <c r="U387" s="28"/>
      <c r="V387" s="26"/>
      <c r="W387" s="27"/>
      <c r="X387" s="23"/>
      <c r="Y387" s="28"/>
      <c r="Z387" s="23"/>
      <c r="AA387" s="27"/>
      <c r="AB387" s="23"/>
      <c r="AC387" s="23"/>
      <c r="AD387" s="23"/>
      <c r="AE387" s="26"/>
      <c r="AF387" s="51"/>
      <c r="AG387" s="25"/>
      <c r="AH387" s="25"/>
    </row>
    <row r="388" spans="1:34" ht="12.75">
      <c r="A388" s="23"/>
      <c r="B388" s="23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3"/>
      <c r="O388" s="24"/>
      <c r="P388" s="563"/>
      <c r="Q388" s="25"/>
      <c r="R388" s="26"/>
      <c r="S388" s="27"/>
      <c r="T388" s="26"/>
      <c r="U388" s="28"/>
      <c r="V388" s="26"/>
      <c r="W388" s="27"/>
      <c r="X388" s="23"/>
      <c r="Y388" s="28"/>
      <c r="Z388" s="23"/>
      <c r="AA388" s="27"/>
      <c r="AB388" s="23"/>
      <c r="AC388" s="23"/>
      <c r="AD388" s="23"/>
      <c r="AE388" s="26"/>
      <c r="AF388" s="51"/>
      <c r="AG388" s="25"/>
      <c r="AH388" s="25"/>
    </row>
    <row r="389" spans="1:34" ht="12.75">
      <c r="A389" s="23"/>
      <c r="B389" s="23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3"/>
      <c r="O389" s="24"/>
      <c r="P389" s="563"/>
      <c r="Q389" s="25"/>
      <c r="R389" s="26"/>
      <c r="S389" s="27"/>
      <c r="T389" s="26"/>
      <c r="U389" s="28"/>
      <c r="V389" s="26"/>
      <c r="W389" s="27"/>
      <c r="X389" s="23"/>
      <c r="Y389" s="28"/>
      <c r="Z389" s="23"/>
      <c r="AA389" s="27"/>
      <c r="AB389" s="23"/>
      <c r="AC389" s="23"/>
      <c r="AD389" s="23"/>
      <c r="AE389" s="26"/>
      <c r="AF389" s="51"/>
      <c r="AG389" s="25"/>
      <c r="AH389" s="25"/>
    </row>
    <row r="390" spans="1:34" ht="12.75">
      <c r="A390" s="23"/>
      <c r="B390" s="23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3"/>
      <c r="O390" s="24"/>
      <c r="P390" s="563"/>
      <c r="Q390" s="25"/>
      <c r="R390" s="26"/>
      <c r="S390" s="27"/>
      <c r="T390" s="26"/>
      <c r="U390" s="28"/>
      <c r="V390" s="26"/>
      <c r="W390" s="27"/>
      <c r="X390" s="23"/>
      <c r="Y390" s="28"/>
      <c r="Z390" s="23"/>
      <c r="AA390" s="27"/>
      <c r="AB390" s="23"/>
      <c r="AC390" s="23"/>
      <c r="AD390" s="23"/>
      <c r="AE390" s="26"/>
      <c r="AF390" s="51"/>
      <c r="AG390" s="25"/>
      <c r="AH390" s="25"/>
    </row>
    <row r="391" spans="1:34" ht="12.75">
      <c r="A391" s="23"/>
      <c r="B391" s="23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3"/>
      <c r="O391" s="24"/>
      <c r="P391" s="563"/>
      <c r="Q391" s="25"/>
      <c r="R391" s="26"/>
      <c r="S391" s="27"/>
      <c r="T391" s="26"/>
      <c r="U391" s="28"/>
      <c r="V391" s="26"/>
      <c r="W391" s="27"/>
      <c r="X391" s="23"/>
      <c r="Y391" s="28"/>
      <c r="Z391" s="23"/>
      <c r="AA391" s="27"/>
      <c r="AB391" s="23"/>
      <c r="AC391" s="23"/>
      <c r="AD391" s="23"/>
      <c r="AE391" s="26"/>
      <c r="AF391" s="51"/>
      <c r="AG391" s="25"/>
      <c r="AH391" s="25"/>
    </row>
    <row r="392" spans="1:34" ht="12.75">
      <c r="A392" s="23"/>
      <c r="B392" s="23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3"/>
      <c r="O392" s="24"/>
      <c r="P392" s="563"/>
      <c r="Q392" s="25"/>
      <c r="R392" s="26"/>
      <c r="S392" s="27"/>
      <c r="T392" s="26"/>
      <c r="U392" s="28"/>
      <c r="V392" s="26"/>
      <c r="W392" s="27"/>
      <c r="X392" s="23"/>
      <c r="Y392" s="28"/>
      <c r="Z392" s="23"/>
      <c r="AA392" s="27"/>
      <c r="AB392" s="23"/>
      <c r="AC392" s="23"/>
      <c r="AD392" s="23"/>
      <c r="AE392" s="26"/>
      <c r="AF392" s="51"/>
      <c r="AG392" s="25"/>
      <c r="AH392" s="25"/>
    </row>
    <row r="393" spans="1:34" ht="12.75">
      <c r="A393" s="23"/>
      <c r="B393" s="23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3"/>
      <c r="O393" s="24"/>
      <c r="P393" s="563"/>
      <c r="Q393" s="25"/>
      <c r="R393" s="26"/>
      <c r="S393" s="27"/>
      <c r="T393" s="26"/>
      <c r="U393" s="28"/>
      <c r="V393" s="26"/>
      <c r="W393" s="27"/>
      <c r="X393" s="23"/>
      <c r="Y393" s="28"/>
      <c r="Z393" s="23"/>
      <c r="AA393" s="27"/>
      <c r="AB393" s="23"/>
      <c r="AC393" s="23"/>
      <c r="AD393" s="23"/>
      <c r="AE393" s="26"/>
      <c r="AF393" s="51"/>
      <c r="AG393" s="25"/>
      <c r="AH393" s="25"/>
    </row>
    <row r="394" spans="1:34" ht="12.75">
      <c r="A394" s="23"/>
      <c r="B394" s="23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3"/>
      <c r="O394" s="24"/>
      <c r="P394" s="563"/>
      <c r="Q394" s="25"/>
      <c r="R394" s="26"/>
      <c r="S394" s="27"/>
      <c r="T394" s="26"/>
      <c r="U394" s="28"/>
      <c r="V394" s="26"/>
      <c r="W394" s="27"/>
      <c r="X394" s="23"/>
      <c r="Y394" s="28"/>
      <c r="Z394" s="23"/>
      <c r="AA394" s="27"/>
      <c r="AB394" s="23"/>
      <c r="AC394" s="23"/>
      <c r="AD394" s="23"/>
      <c r="AE394" s="26"/>
      <c r="AF394" s="51"/>
      <c r="AG394" s="25"/>
      <c r="AH394" s="25"/>
    </row>
    <row r="395" spans="1:34" ht="12.75">
      <c r="A395" s="23"/>
      <c r="B395" s="23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3"/>
      <c r="O395" s="24"/>
      <c r="P395" s="563"/>
      <c r="Q395" s="25"/>
      <c r="R395" s="26"/>
      <c r="S395" s="27"/>
      <c r="T395" s="26"/>
      <c r="U395" s="28"/>
      <c r="V395" s="26"/>
      <c r="W395" s="27"/>
      <c r="X395" s="23"/>
      <c r="Y395" s="28"/>
      <c r="Z395" s="23"/>
      <c r="AA395" s="27"/>
      <c r="AB395" s="23"/>
      <c r="AC395" s="23"/>
      <c r="AD395" s="23"/>
      <c r="AE395" s="26"/>
      <c r="AF395" s="51"/>
      <c r="AG395" s="25"/>
      <c r="AH395" s="25"/>
    </row>
    <row r="396" spans="1:34" ht="12.75">
      <c r="A396" s="23"/>
      <c r="B396" s="23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3"/>
      <c r="O396" s="24"/>
      <c r="P396" s="563"/>
      <c r="Q396" s="25"/>
      <c r="R396" s="26"/>
      <c r="S396" s="27"/>
      <c r="T396" s="26"/>
      <c r="U396" s="28"/>
      <c r="V396" s="26"/>
      <c r="W396" s="27"/>
      <c r="X396" s="23"/>
      <c r="Y396" s="28"/>
      <c r="Z396" s="23"/>
      <c r="AA396" s="27"/>
      <c r="AB396" s="23"/>
      <c r="AC396" s="23"/>
      <c r="AD396" s="23"/>
      <c r="AE396" s="26"/>
      <c r="AF396" s="51"/>
      <c r="AG396" s="25"/>
      <c r="AH396" s="25"/>
    </row>
    <row r="397" spans="1:34" ht="12.75">
      <c r="A397" s="23"/>
      <c r="B397" s="23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3"/>
      <c r="O397" s="24"/>
      <c r="P397" s="563"/>
      <c r="Q397" s="25"/>
      <c r="R397" s="26"/>
      <c r="S397" s="27"/>
      <c r="T397" s="26"/>
      <c r="U397" s="28"/>
      <c r="V397" s="26"/>
      <c r="W397" s="27"/>
      <c r="X397" s="23"/>
      <c r="Y397" s="28"/>
      <c r="Z397" s="23"/>
      <c r="AA397" s="27"/>
      <c r="AB397" s="23"/>
      <c r="AC397" s="23"/>
      <c r="AD397" s="23"/>
      <c r="AE397" s="26"/>
      <c r="AF397" s="51"/>
      <c r="AG397" s="25"/>
      <c r="AH397" s="25"/>
    </row>
    <row r="398" spans="1:34" ht="12.75">
      <c r="A398" s="23"/>
      <c r="B398" s="23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3"/>
      <c r="O398" s="24"/>
      <c r="P398" s="563"/>
      <c r="Q398" s="25"/>
      <c r="R398" s="26"/>
      <c r="S398" s="27"/>
      <c r="T398" s="26"/>
      <c r="U398" s="28"/>
      <c r="V398" s="26"/>
      <c r="W398" s="27"/>
      <c r="X398" s="23"/>
      <c r="Y398" s="28"/>
      <c r="Z398" s="23"/>
      <c r="AA398" s="27"/>
      <c r="AB398" s="23"/>
      <c r="AC398" s="23"/>
      <c r="AD398" s="23"/>
      <c r="AE398" s="26"/>
      <c r="AF398" s="51"/>
      <c r="AG398" s="25"/>
      <c r="AH398" s="25"/>
    </row>
    <row r="399" spans="1:34" ht="12.75">
      <c r="A399" s="23"/>
      <c r="B399" s="23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3"/>
      <c r="O399" s="24"/>
      <c r="P399" s="563"/>
      <c r="Q399" s="25"/>
      <c r="R399" s="26"/>
      <c r="S399" s="27"/>
      <c r="T399" s="26"/>
      <c r="U399" s="28"/>
      <c r="V399" s="26"/>
      <c r="W399" s="27"/>
      <c r="X399" s="23"/>
      <c r="Y399" s="28"/>
      <c r="Z399" s="23"/>
      <c r="AA399" s="27"/>
      <c r="AB399" s="23"/>
      <c r="AC399" s="23"/>
      <c r="AD399" s="23"/>
      <c r="AE399" s="26"/>
      <c r="AF399" s="51"/>
      <c r="AG399" s="25"/>
      <c r="AH399" s="25"/>
    </row>
    <row r="400" spans="1:34" ht="12.75">
      <c r="A400" s="23"/>
      <c r="B400" s="23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3"/>
      <c r="O400" s="24"/>
      <c r="P400" s="563"/>
      <c r="Q400" s="25"/>
      <c r="R400" s="26"/>
      <c r="S400" s="27"/>
      <c r="T400" s="26"/>
      <c r="U400" s="28"/>
      <c r="V400" s="26"/>
      <c r="W400" s="27"/>
      <c r="X400" s="23"/>
      <c r="Y400" s="28"/>
      <c r="Z400" s="23"/>
      <c r="AA400" s="27"/>
      <c r="AB400" s="23"/>
      <c r="AC400" s="23"/>
      <c r="AD400" s="23"/>
      <c r="AE400" s="26"/>
      <c r="AF400" s="51"/>
      <c r="AG400" s="25"/>
      <c r="AH400" s="25"/>
    </row>
    <row r="401" spans="1:34" ht="12.75">
      <c r="A401" s="23"/>
      <c r="B401" s="23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3"/>
      <c r="O401" s="24"/>
      <c r="P401" s="563"/>
      <c r="Q401" s="25"/>
      <c r="R401" s="26"/>
      <c r="S401" s="27"/>
      <c r="T401" s="26"/>
      <c r="U401" s="28"/>
      <c r="V401" s="26"/>
      <c r="W401" s="27"/>
      <c r="X401" s="23"/>
      <c r="Y401" s="28"/>
      <c r="Z401" s="23"/>
      <c r="AA401" s="27"/>
      <c r="AB401" s="23"/>
      <c r="AC401" s="23"/>
      <c r="AD401" s="23"/>
      <c r="AE401" s="26"/>
      <c r="AF401" s="51"/>
      <c r="AG401" s="25"/>
      <c r="AH401" s="25"/>
    </row>
    <row r="402" spans="1:34" ht="12.75">
      <c r="A402" s="23"/>
      <c r="B402" s="23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3"/>
      <c r="O402" s="24"/>
      <c r="P402" s="563"/>
      <c r="Q402" s="25"/>
      <c r="R402" s="26"/>
      <c r="S402" s="27"/>
      <c r="T402" s="26"/>
      <c r="U402" s="28"/>
      <c r="V402" s="26"/>
      <c r="W402" s="27"/>
      <c r="X402" s="23"/>
      <c r="Y402" s="28"/>
      <c r="Z402" s="23"/>
      <c r="AA402" s="27"/>
      <c r="AB402" s="23"/>
      <c r="AC402" s="23"/>
      <c r="AD402" s="23"/>
      <c r="AE402" s="26"/>
      <c r="AF402" s="51"/>
      <c r="AG402" s="25"/>
      <c r="AH402" s="25"/>
    </row>
    <row r="403" spans="1:34" ht="12.75">
      <c r="A403" s="23"/>
      <c r="B403" s="23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3"/>
      <c r="O403" s="24"/>
      <c r="P403" s="563"/>
      <c r="Q403" s="25"/>
      <c r="R403" s="26"/>
      <c r="S403" s="27"/>
      <c r="T403" s="26"/>
      <c r="U403" s="28"/>
      <c r="V403" s="26"/>
      <c r="W403" s="27"/>
      <c r="X403" s="23"/>
      <c r="Y403" s="28"/>
      <c r="Z403" s="23"/>
      <c r="AA403" s="27"/>
      <c r="AB403" s="23"/>
      <c r="AC403" s="23"/>
      <c r="AD403" s="23"/>
      <c r="AE403" s="26"/>
      <c r="AF403" s="51"/>
      <c r="AG403" s="25"/>
      <c r="AH403" s="25"/>
    </row>
    <row r="404" spans="1:34" ht="12.75">
      <c r="A404" s="23"/>
      <c r="B404" s="23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3"/>
      <c r="O404" s="24"/>
      <c r="P404" s="563"/>
      <c r="Q404" s="25"/>
      <c r="R404" s="26"/>
      <c r="S404" s="27"/>
      <c r="T404" s="26"/>
      <c r="U404" s="28"/>
      <c r="V404" s="26"/>
      <c r="W404" s="27"/>
      <c r="X404" s="23"/>
      <c r="Y404" s="28"/>
      <c r="Z404" s="23"/>
      <c r="AA404" s="27"/>
      <c r="AB404" s="23"/>
      <c r="AC404" s="23"/>
      <c r="AD404" s="23"/>
      <c r="AE404" s="26"/>
      <c r="AF404" s="51"/>
      <c r="AG404" s="25"/>
      <c r="AH404" s="25"/>
    </row>
    <row r="405" spans="1:34" ht="12.75">
      <c r="A405" s="23"/>
      <c r="B405" s="23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3"/>
      <c r="O405" s="24"/>
      <c r="P405" s="563"/>
      <c r="Q405" s="25"/>
      <c r="R405" s="26"/>
      <c r="S405" s="27"/>
      <c r="T405" s="26"/>
      <c r="U405" s="28"/>
      <c r="V405" s="26"/>
      <c r="W405" s="27"/>
      <c r="X405" s="23"/>
      <c r="Y405" s="28"/>
      <c r="Z405" s="23"/>
      <c r="AA405" s="27"/>
      <c r="AB405" s="23"/>
      <c r="AC405" s="23"/>
      <c r="AD405" s="23"/>
      <c r="AE405" s="26"/>
      <c r="AF405" s="51"/>
      <c r="AG405" s="25"/>
      <c r="AH405" s="25"/>
    </row>
    <row r="406" spans="1:34" ht="12.75">
      <c r="A406" s="23"/>
      <c r="B406" s="23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3"/>
      <c r="O406" s="24"/>
      <c r="P406" s="563"/>
      <c r="Q406" s="25"/>
      <c r="R406" s="26"/>
      <c r="S406" s="27"/>
      <c r="T406" s="26"/>
      <c r="U406" s="28"/>
      <c r="V406" s="26"/>
      <c r="W406" s="27"/>
      <c r="X406" s="23"/>
      <c r="Y406" s="28"/>
      <c r="Z406" s="23"/>
      <c r="AA406" s="27"/>
      <c r="AB406" s="23"/>
      <c r="AC406" s="23"/>
      <c r="AD406" s="23"/>
      <c r="AE406" s="26"/>
      <c r="AF406" s="51"/>
      <c r="AG406" s="25"/>
      <c r="AH406" s="25"/>
    </row>
    <row r="407" spans="1:34" ht="12.75">
      <c r="A407" s="23"/>
      <c r="B407" s="23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3"/>
      <c r="O407" s="24"/>
      <c r="P407" s="563"/>
      <c r="Q407" s="25"/>
      <c r="R407" s="26"/>
      <c r="S407" s="27"/>
      <c r="T407" s="26"/>
      <c r="U407" s="28"/>
      <c r="V407" s="26"/>
      <c r="W407" s="27"/>
      <c r="X407" s="23"/>
      <c r="Y407" s="28"/>
      <c r="Z407" s="23"/>
      <c r="AA407" s="27"/>
      <c r="AB407" s="23"/>
      <c r="AC407" s="23"/>
      <c r="AD407" s="23"/>
      <c r="AE407" s="26"/>
      <c r="AF407" s="51"/>
      <c r="AG407" s="25"/>
      <c r="AH407" s="25"/>
    </row>
    <row r="408" spans="1:34" ht="12.75">
      <c r="A408" s="23"/>
      <c r="B408" s="23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3"/>
      <c r="O408" s="24"/>
      <c r="P408" s="563"/>
      <c r="Q408" s="25"/>
      <c r="R408" s="26"/>
      <c r="S408" s="27"/>
      <c r="T408" s="26"/>
      <c r="U408" s="28"/>
      <c r="V408" s="26"/>
      <c r="W408" s="27"/>
      <c r="X408" s="23"/>
      <c r="Y408" s="28"/>
      <c r="Z408" s="23"/>
      <c r="AA408" s="27"/>
      <c r="AB408" s="23"/>
      <c r="AC408" s="23"/>
      <c r="AD408" s="23"/>
      <c r="AE408" s="26"/>
      <c r="AF408" s="51"/>
      <c r="AG408" s="25"/>
      <c r="AH408" s="25"/>
    </row>
    <row r="409" spans="1:34" ht="12.75">
      <c r="A409" s="23"/>
      <c r="B409" s="23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3"/>
      <c r="O409" s="24"/>
      <c r="P409" s="563"/>
      <c r="Q409" s="25"/>
      <c r="R409" s="26"/>
      <c r="S409" s="27"/>
      <c r="T409" s="26"/>
      <c r="U409" s="28"/>
      <c r="V409" s="26"/>
      <c r="W409" s="27"/>
      <c r="X409" s="23"/>
      <c r="Y409" s="28"/>
      <c r="Z409" s="23"/>
      <c r="AA409" s="27"/>
      <c r="AB409" s="23"/>
      <c r="AC409" s="23"/>
      <c r="AD409" s="23"/>
      <c r="AE409" s="26"/>
      <c r="AF409" s="51"/>
      <c r="AG409" s="25"/>
      <c r="AH409" s="25"/>
    </row>
    <row r="410" spans="1:34" ht="12.75">
      <c r="A410" s="23"/>
      <c r="B410" s="23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3"/>
      <c r="O410" s="24"/>
      <c r="P410" s="563"/>
      <c r="Q410" s="25"/>
      <c r="R410" s="26"/>
      <c r="S410" s="27"/>
      <c r="T410" s="26"/>
      <c r="U410" s="28"/>
      <c r="V410" s="26"/>
      <c r="W410" s="27"/>
      <c r="X410" s="23"/>
      <c r="Y410" s="28"/>
      <c r="Z410" s="23"/>
      <c r="AA410" s="27"/>
      <c r="AB410" s="23"/>
      <c r="AC410" s="23"/>
      <c r="AD410" s="23"/>
      <c r="AE410" s="26"/>
      <c r="AF410" s="51"/>
      <c r="AG410" s="25"/>
      <c r="AH410" s="25"/>
    </row>
    <row r="411" spans="1:34" ht="12.75">
      <c r="A411" s="23"/>
      <c r="B411" s="23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3"/>
      <c r="O411" s="24"/>
      <c r="P411" s="563"/>
      <c r="Q411" s="25"/>
      <c r="R411" s="26"/>
      <c r="S411" s="27"/>
      <c r="T411" s="26"/>
      <c r="U411" s="28"/>
      <c r="V411" s="26"/>
      <c r="W411" s="27"/>
      <c r="X411" s="23"/>
      <c r="Y411" s="28"/>
      <c r="Z411" s="23"/>
      <c r="AA411" s="27"/>
      <c r="AB411" s="23"/>
      <c r="AC411" s="23"/>
      <c r="AD411" s="23"/>
      <c r="AE411" s="26"/>
      <c r="AF411" s="51"/>
      <c r="AG411" s="25"/>
      <c r="AH411" s="25"/>
    </row>
    <row r="412" spans="1:34" ht="12.75">
      <c r="A412" s="23"/>
      <c r="B412" s="23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3"/>
      <c r="O412" s="24"/>
      <c r="P412" s="563"/>
      <c r="Q412" s="25"/>
      <c r="R412" s="26"/>
      <c r="S412" s="27"/>
      <c r="T412" s="26"/>
      <c r="U412" s="28"/>
      <c r="V412" s="26"/>
      <c r="W412" s="27"/>
      <c r="X412" s="23"/>
      <c r="Y412" s="28"/>
      <c r="Z412" s="23"/>
      <c r="AA412" s="27"/>
      <c r="AB412" s="23"/>
      <c r="AC412" s="23"/>
      <c r="AD412" s="23"/>
      <c r="AE412" s="26"/>
      <c r="AF412" s="51"/>
      <c r="AG412" s="25"/>
      <c r="AH412" s="25"/>
    </row>
    <row r="413" spans="1:34" ht="12.75">
      <c r="A413" s="23"/>
      <c r="B413" s="23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3"/>
      <c r="O413" s="24"/>
      <c r="P413" s="563"/>
      <c r="Q413" s="25"/>
      <c r="R413" s="26"/>
      <c r="S413" s="27"/>
      <c r="T413" s="26"/>
      <c r="U413" s="28"/>
      <c r="V413" s="26"/>
      <c r="W413" s="27"/>
      <c r="X413" s="23"/>
      <c r="Y413" s="28"/>
      <c r="Z413" s="23"/>
      <c r="AA413" s="27"/>
      <c r="AB413" s="23"/>
      <c r="AC413" s="23"/>
      <c r="AD413" s="23"/>
      <c r="AE413" s="26"/>
      <c r="AF413" s="51"/>
      <c r="AG413" s="25"/>
      <c r="AH413" s="25"/>
    </row>
    <row r="414" spans="1:34" ht="12.75">
      <c r="A414" s="23"/>
      <c r="B414" s="23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3"/>
      <c r="O414" s="24"/>
      <c r="P414" s="563"/>
      <c r="Q414" s="25"/>
      <c r="R414" s="26"/>
      <c r="S414" s="27"/>
      <c r="T414" s="26"/>
      <c r="U414" s="28"/>
      <c r="V414" s="26"/>
      <c r="W414" s="27"/>
      <c r="X414" s="23"/>
      <c r="Y414" s="28"/>
      <c r="Z414" s="23"/>
      <c r="AA414" s="27"/>
      <c r="AB414" s="23"/>
      <c r="AC414" s="23"/>
      <c r="AD414" s="23"/>
      <c r="AE414" s="26"/>
      <c r="AF414" s="51"/>
      <c r="AG414" s="25"/>
      <c r="AH414" s="25"/>
    </row>
    <row r="415" spans="1:34" ht="12.75">
      <c r="A415" s="23"/>
      <c r="B415" s="23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3"/>
      <c r="O415" s="24"/>
      <c r="P415" s="563"/>
      <c r="Q415" s="25"/>
      <c r="R415" s="26"/>
      <c r="S415" s="27"/>
      <c r="T415" s="26"/>
      <c r="U415" s="28"/>
      <c r="V415" s="26"/>
      <c r="W415" s="27"/>
      <c r="X415" s="23"/>
      <c r="Y415" s="28"/>
      <c r="Z415" s="23"/>
      <c r="AA415" s="27"/>
      <c r="AB415" s="23"/>
      <c r="AC415" s="23"/>
      <c r="AD415" s="23"/>
      <c r="AE415" s="26"/>
      <c r="AF415" s="51"/>
      <c r="AG415" s="25"/>
      <c r="AH415" s="25"/>
    </row>
    <row r="416" spans="1:34" ht="12.75">
      <c r="A416" s="23"/>
      <c r="B416" s="23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3"/>
      <c r="O416" s="24"/>
      <c r="P416" s="563"/>
      <c r="Q416" s="25"/>
      <c r="R416" s="26"/>
      <c r="S416" s="27"/>
      <c r="T416" s="26"/>
      <c r="U416" s="28"/>
      <c r="V416" s="26"/>
      <c r="W416" s="27"/>
      <c r="X416" s="23"/>
      <c r="Y416" s="28"/>
      <c r="Z416" s="23"/>
      <c r="AA416" s="27"/>
      <c r="AB416" s="23"/>
      <c r="AC416" s="23"/>
      <c r="AD416" s="23"/>
      <c r="AE416" s="26"/>
      <c r="AF416" s="51"/>
      <c r="AG416" s="25"/>
      <c r="AH416" s="25"/>
    </row>
    <row r="417" spans="1:34" ht="12.75">
      <c r="A417" s="23"/>
      <c r="B417" s="23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3"/>
      <c r="O417" s="24"/>
      <c r="P417" s="563"/>
      <c r="Q417" s="25"/>
      <c r="R417" s="26"/>
      <c r="S417" s="27"/>
      <c r="T417" s="26"/>
      <c r="U417" s="28"/>
      <c r="V417" s="26"/>
      <c r="W417" s="27"/>
      <c r="X417" s="23"/>
      <c r="Y417" s="28"/>
      <c r="Z417" s="23"/>
      <c r="AA417" s="27"/>
      <c r="AB417" s="23"/>
      <c r="AC417" s="23"/>
      <c r="AD417" s="23"/>
      <c r="AE417" s="26"/>
      <c r="AF417" s="51"/>
      <c r="AG417" s="25"/>
      <c r="AH417" s="25"/>
    </row>
    <row r="418" spans="1:34" ht="12.75">
      <c r="A418" s="23"/>
      <c r="B418" s="23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3"/>
      <c r="O418" s="24"/>
      <c r="P418" s="563"/>
      <c r="Q418" s="25"/>
      <c r="R418" s="26"/>
      <c r="S418" s="27"/>
      <c r="T418" s="26"/>
      <c r="U418" s="28"/>
      <c r="V418" s="26"/>
      <c r="W418" s="27"/>
      <c r="X418" s="23"/>
      <c r="Y418" s="28"/>
      <c r="Z418" s="23"/>
      <c r="AA418" s="27"/>
      <c r="AB418" s="23"/>
      <c r="AC418" s="23"/>
      <c r="AD418" s="23"/>
      <c r="AE418" s="26"/>
      <c r="AF418" s="51"/>
      <c r="AG418" s="25"/>
      <c r="AH418" s="25"/>
    </row>
    <row r="419" spans="1:34" ht="12.75">
      <c r="A419" s="23"/>
      <c r="B419" s="23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3"/>
      <c r="O419" s="24"/>
      <c r="P419" s="563"/>
      <c r="Q419" s="25"/>
      <c r="R419" s="26"/>
      <c r="S419" s="27"/>
      <c r="T419" s="26"/>
      <c r="U419" s="28"/>
      <c r="V419" s="26"/>
      <c r="W419" s="27"/>
      <c r="X419" s="23"/>
      <c r="Y419" s="28"/>
      <c r="Z419" s="23"/>
      <c r="AA419" s="27"/>
      <c r="AB419" s="23"/>
      <c r="AC419" s="23"/>
      <c r="AD419" s="23"/>
      <c r="AE419" s="26"/>
      <c r="AF419" s="51"/>
      <c r="AG419" s="25"/>
      <c r="AH419" s="25"/>
    </row>
    <row r="420" spans="1:34" ht="12.75">
      <c r="A420" s="23"/>
      <c r="B420" s="23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3"/>
      <c r="O420" s="24"/>
      <c r="P420" s="563"/>
      <c r="Q420" s="25"/>
      <c r="R420" s="26"/>
      <c r="S420" s="27"/>
      <c r="T420" s="26"/>
      <c r="U420" s="28"/>
      <c r="V420" s="26"/>
      <c r="W420" s="27"/>
      <c r="X420" s="23"/>
      <c r="Y420" s="28"/>
      <c r="Z420" s="23"/>
      <c r="AA420" s="27"/>
      <c r="AB420" s="23"/>
      <c r="AC420" s="23"/>
      <c r="AD420" s="23"/>
      <c r="AE420" s="26"/>
      <c r="AF420" s="51"/>
      <c r="AG420" s="25"/>
      <c r="AH420" s="25"/>
    </row>
    <row r="421" spans="1:34" ht="12.75">
      <c r="A421" s="23"/>
      <c r="B421" s="23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3"/>
      <c r="O421" s="24"/>
      <c r="P421" s="563"/>
      <c r="Q421" s="25"/>
      <c r="R421" s="26"/>
      <c r="S421" s="27"/>
      <c r="T421" s="26"/>
      <c r="U421" s="28"/>
      <c r="V421" s="26"/>
      <c r="W421" s="27"/>
      <c r="X421" s="23"/>
      <c r="Y421" s="28"/>
      <c r="Z421" s="23"/>
      <c r="AA421" s="27"/>
      <c r="AB421" s="23"/>
      <c r="AC421" s="23"/>
      <c r="AD421" s="23"/>
      <c r="AE421" s="26"/>
      <c r="AF421" s="51"/>
      <c r="AG421" s="25"/>
      <c r="AH421" s="25"/>
    </row>
    <row r="422" spans="1:34" ht="12.75">
      <c r="A422" s="23"/>
      <c r="B422" s="23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3"/>
      <c r="O422" s="24"/>
      <c r="P422" s="563"/>
      <c r="Q422" s="25"/>
      <c r="R422" s="26"/>
      <c r="S422" s="27"/>
      <c r="T422" s="26"/>
      <c r="U422" s="28"/>
      <c r="V422" s="26"/>
      <c r="W422" s="27"/>
      <c r="X422" s="23"/>
      <c r="Y422" s="28"/>
      <c r="Z422" s="23"/>
      <c r="AA422" s="27"/>
      <c r="AB422" s="23"/>
      <c r="AC422" s="23"/>
      <c r="AD422" s="23"/>
      <c r="AE422" s="26"/>
      <c r="AF422" s="51"/>
      <c r="AG422" s="25"/>
      <c r="AH422" s="25"/>
    </row>
    <row r="423" spans="1:34" ht="12.75">
      <c r="A423" s="23"/>
      <c r="B423" s="23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3"/>
      <c r="O423" s="24"/>
      <c r="P423" s="563"/>
      <c r="Q423" s="25"/>
      <c r="R423" s="26"/>
      <c r="S423" s="27"/>
      <c r="T423" s="26"/>
      <c r="U423" s="28"/>
      <c r="V423" s="26"/>
      <c r="W423" s="27"/>
      <c r="X423" s="23"/>
      <c r="Y423" s="28"/>
      <c r="Z423" s="23"/>
      <c r="AA423" s="27"/>
      <c r="AB423" s="23"/>
      <c r="AC423" s="23"/>
      <c r="AD423" s="23"/>
      <c r="AE423" s="26"/>
      <c r="AF423" s="51"/>
      <c r="AG423" s="25"/>
      <c r="AH423" s="25"/>
    </row>
    <row r="424" spans="1:34" ht="12.75">
      <c r="A424" s="23"/>
      <c r="B424" s="23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3"/>
      <c r="O424" s="24"/>
      <c r="P424" s="563"/>
      <c r="Q424" s="25"/>
      <c r="R424" s="26"/>
      <c r="S424" s="27"/>
      <c r="T424" s="26"/>
      <c r="U424" s="28"/>
      <c r="V424" s="26"/>
      <c r="W424" s="27"/>
      <c r="X424" s="23"/>
      <c r="Y424" s="28"/>
      <c r="Z424" s="23"/>
      <c r="AA424" s="27"/>
      <c r="AB424" s="23"/>
      <c r="AC424" s="23"/>
      <c r="AD424" s="23"/>
      <c r="AE424" s="26"/>
      <c r="AF424" s="51"/>
      <c r="AG424" s="25"/>
      <c r="AH424" s="25"/>
    </row>
    <row r="425" spans="1:34" ht="12.75">
      <c r="A425" s="23"/>
      <c r="B425" s="23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3"/>
      <c r="O425" s="24"/>
      <c r="P425" s="563"/>
      <c r="Q425" s="25"/>
      <c r="R425" s="26"/>
      <c r="S425" s="27"/>
      <c r="T425" s="26"/>
      <c r="U425" s="28"/>
      <c r="V425" s="26"/>
      <c r="W425" s="27"/>
      <c r="X425" s="23"/>
      <c r="Y425" s="28"/>
      <c r="Z425" s="23"/>
      <c r="AA425" s="27"/>
      <c r="AB425" s="23"/>
      <c r="AC425" s="23"/>
      <c r="AD425" s="23"/>
      <c r="AE425" s="26"/>
      <c r="AF425" s="51"/>
      <c r="AG425" s="25"/>
      <c r="AH425" s="25"/>
    </row>
    <row r="426" spans="1:34" ht="12.75">
      <c r="A426" s="23"/>
      <c r="B426" s="23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3"/>
      <c r="O426" s="24"/>
      <c r="P426" s="563"/>
      <c r="Q426" s="25"/>
      <c r="R426" s="26"/>
      <c r="S426" s="27"/>
      <c r="T426" s="26"/>
      <c r="U426" s="28"/>
      <c r="V426" s="26"/>
      <c r="W426" s="27"/>
      <c r="X426" s="23"/>
      <c r="Y426" s="28"/>
      <c r="Z426" s="23"/>
      <c r="AA426" s="27"/>
      <c r="AB426" s="23"/>
      <c r="AC426" s="23"/>
      <c r="AD426" s="23"/>
      <c r="AE426" s="26"/>
      <c r="AF426" s="51"/>
      <c r="AG426" s="25"/>
      <c r="AH426" s="25"/>
    </row>
    <row r="427" spans="1:34" ht="12.75">
      <c r="A427" s="23"/>
      <c r="B427" s="23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3"/>
      <c r="O427" s="24"/>
      <c r="P427" s="563"/>
      <c r="Q427" s="25"/>
      <c r="R427" s="26"/>
      <c r="S427" s="27"/>
      <c r="T427" s="26"/>
      <c r="U427" s="28"/>
      <c r="V427" s="26"/>
      <c r="W427" s="27"/>
      <c r="X427" s="23"/>
      <c r="Y427" s="28"/>
      <c r="Z427" s="23"/>
      <c r="AA427" s="27"/>
      <c r="AB427" s="23"/>
      <c r="AC427" s="23"/>
      <c r="AD427" s="23"/>
      <c r="AE427" s="26"/>
      <c r="AF427" s="51"/>
      <c r="AG427" s="25"/>
      <c r="AH427" s="25"/>
    </row>
    <row r="428" spans="1:34" ht="12.75">
      <c r="A428" s="23"/>
      <c r="B428" s="23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3"/>
      <c r="O428" s="24"/>
      <c r="P428" s="563"/>
      <c r="Q428" s="25"/>
      <c r="R428" s="26"/>
      <c r="S428" s="27"/>
      <c r="T428" s="26"/>
      <c r="U428" s="28"/>
      <c r="V428" s="26"/>
      <c r="W428" s="27"/>
      <c r="X428" s="23"/>
      <c r="Y428" s="28"/>
      <c r="Z428" s="23"/>
      <c r="AA428" s="27"/>
      <c r="AB428" s="23"/>
      <c r="AC428" s="23"/>
      <c r="AD428" s="23"/>
      <c r="AE428" s="26"/>
      <c r="AF428" s="51"/>
      <c r="AG428" s="25"/>
      <c r="AH428" s="25"/>
    </row>
    <row r="429" spans="1:34" ht="12.75">
      <c r="A429" s="23"/>
      <c r="B429" s="23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3"/>
      <c r="O429" s="24"/>
      <c r="P429" s="563"/>
      <c r="Q429" s="25"/>
      <c r="R429" s="26"/>
      <c r="S429" s="27"/>
      <c r="T429" s="26"/>
      <c r="U429" s="28"/>
      <c r="V429" s="26"/>
      <c r="W429" s="27"/>
      <c r="X429" s="23"/>
      <c r="Y429" s="28"/>
      <c r="Z429" s="23"/>
      <c r="AA429" s="27"/>
      <c r="AB429" s="23"/>
      <c r="AC429" s="23"/>
      <c r="AD429" s="23"/>
      <c r="AE429" s="26"/>
      <c r="AF429" s="51"/>
      <c r="AG429" s="25"/>
      <c r="AH429" s="25"/>
    </row>
    <row r="430" spans="1:34" ht="12.75">
      <c r="A430" s="23"/>
      <c r="B430" s="23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3"/>
      <c r="O430" s="24"/>
      <c r="P430" s="563"/>
      <c r="Q430" s="25"/>
      <c r="R430" s="26"/>
      <c r="S430" s="27"/>
      <c r="T430" s="26"/>
      <c r="U430" s="28"/>
      <c r="V430" s="26"/>
      <c r="W430" s="27"/>
      <c r="X430" s="23"/>
      <c r="Y430" s="28"/>
      <c r="Z430" s="23"/>
      <c r="AA430" s="27"/>
      <c r="AB430" s="23"/>
      <c r="AC430" s="23"/>
      <c r="AD430" s="23"/>
      <c r="AE430" s="26"/>
      <c r="AF430" s="51"/>
      <c r="AG430" s="25"/>
      <c r="AH430" s="25"/>
    </row>
    <row r="431" spans="1:34" ht="12.75">
      <c r="A431" s="23"/>
      <c r="B431" s="23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3"/>
      <c r="O431" s="24"/>
      <c r="P431" s="563"/>
      <c r="Q431" s="25"/>
      <c r="R431" s="26"/>
      <c r="S431" s="27"/>
      <c r="T431" s="26"/>
      <c r="U431" s="28"/>
      <c r="V431" s="26"/>
      <c r="W431" s="27"/>
      <c r="X431" s="23"/>
      <c r="Y431" s="28"/>
      <c r="Z431" s="23"/>
      <c r="AA431" s="27"/>
      <c r="AB431" s="23"/>
      <c r="AC431" s="23"/>
      <c r="AD431" s="23"/>
      <c r="AE431" s="26"/>
      <c r="AF431" s="51"/>
      <c r="AG431" s="25"/>
      <c r="AH431" s="25"/>
    </row>
    <row r="432" spans="1:34" ht="12.75">
      <c r="A432" s="23"/>
      <c r="B432" s="23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3"/>
      <c r="O432" s="24"/>
      <c r="P432" s="563"/>
      <c r="Q432" s="25"/>
      <c r="R432" s="26"/>
      <c r="S432" s="27"/>
      <c r="T432" s="26"/>
      <c r="U432" s="28"/>
      <c r="V432" s="26"/>
      <c r="W432" s="27"/>
      <c r="X432" s="23"/>
      <c r="Y432" s="28"/>
      <c r="Z432" s="23"/>
      <c r="AA432" s="27"/>
      <c r="AB432" s="23"/>
      <c r="AC432" s="23"/>
      <c r="AD432" s="23"/>
      <c r="AE432" s="26"/>
      <c r="AF432" s="51"/>
      <c r="AG432" s="25"/>
      <c r="AH432" s="25"/>
    </row>
    <row r="433" spans="1:34" ht="12.75">
      <c r="A433" s="23"/>
      <c r="B433" s="23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3"/>
      <c r="O433" s="24"/>
      <c r="P433" s="563"/>
      <c r="Q433" s="25"/>
      <c r="R433" s="26"/>
      <c r="S433" s="27"/>
      <c r="T433" s="26"/>
      <c r="U433" s="28"/>
      <c r="V433" s="26"/>
      <c r="W433" s="27"/>
      <c r="X433" s="23"/>
      <c r="Y433" s="28"/>
      <c r="Z433" s="23"/>
      <c r="AA433" s="27"/>
      <c r="AB433" s="23"/>
      <c r="AC433" s="23"/>
      <c r="AD433" s="23"/>
      <c r="AE433" s="26"/>
      <c r="AF433" s="51"/>
      <c r="AG433" s="25"/>
      <c r="AH433" s="25"/>
    </row>
    <row r="434" spans="1:34" ht="12.75">
      <c r="A434" s="23"/>
      <c r="B434" s="23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3"/>
      <c r="O434" s="24"/>
      <c r="P434" s="563"/>
      <c r="Q434" s="25"/>
      <c r="R434" s="26"/>
      <c r="S434" s="27"/>
      <c r="T434" s="26"/>
      <c r="U434" s="28"/>
      <c r="V434" s="26"/>
      <c r="W434" s="27"/>
      <c r="X434" s="23"/>
      <c r="Y434" s="28"/>
      <c r="Z434" s="23"/>
      <c r="AA434" s="27"/>
      <c r="AB434" s="23"/>
      <c r="AC434" s="23"/>
      <c r="AD434" s="23"/>
      <c r="AE434" s="26"/>
      <c r="AF434" s="51"/>
      <c r="AG434" s="25"/>
      <c r="AH434" s="25"/>
    </row>
    <row r="435" spans="1:34" ht="12.75">
      <c r="A435" s="23"/>
      <c r="B435" s="23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3"/>
      <c r="O435" s="24"/>
      <c r="P435" s="563"/>
      <c r="Q435" s="25"/>
      <c r="R435" s="26"/>
      <c r="S435" s="27"/>
      <c r="T435" s="26"/>
      <c r="U435" s="28"/>
      <c r="V435" s="26"/>
      <c r="W435" s="27"/>
      <c r="X435" s="23"/>
      <c r="Y435" s="28"/>
      <c r="Z435" s="23"/>
      <c r="AA435" s="27"/>
      <c r="AB435" s="23"/>
      <c r="AC435" s="23"/>
      <c r="AD435" s="23"/>
      <c r="AE435" s="26"/>
      <c r="AF435" s="51"/>
      <c r="AG435" s="25"/>
      <c r="AH435" s="25"/>
    </row>
    <row r="436" spans="1:34" ht="12.75">
      <c r="A436" s="23"/>
      <c r="B436" s="23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3"/>
      <c r="O436" s="24"/>
      <c r="P436" s="563"/>
      <c r="Q436" s="25"/>
      <c r="R436" s="26"/>
      <c r="S436" s="27"/>
      <c r="T436" s="26"/>
      <c r="U436" s="28"/>
      <c r="V436" s="26"/>
      <c r="W436" s="27"/>
      <c r="X436" s="23"/>
      <c r="Y436" s="28"/>
      <c r="Z436" s="23"/>
      <c r="AA436" s="27"/>
      <c r="AB436" s="23"/>
      <c r="AC436" s="23"/>
      <c r="AD436" s="23"/>
      <c r="AE436" s="26"/>
      <c r="AF436" s="51"/>
      <c r="AG436" s="25"/>
      <c r="AH436" s="25"/>
    </row>
    <row r="437" spans="1:34" ht="12.75">
      <c r="A437" s="23"/>
      <c r="B437" s="23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3"/>
      <c r="O437" s="24"/>
      <c r="P437" s="563"/>
      <c r="Q437" s="25"/>
      <c r="R437" s="26"/>
      <c r="S437" s="27"/>
      <c r="T437" s="26"/>
      <c r="U437" s="28"/>
      <c r="V437" s="26"/>
      <c r="W437" s="27"/>
      <c r="X437" s="23"/>
      <c r="Y437" s="28"/>
      <c r="Z437" s="23"/>
      <c r="AA437" s="27"/>
      <c r="AB437" s="23"/>
      <c r="AC437" s="23"/>
      <c r="AD437" s="23"/>
      <c r="AE437" s="26"/>
      <c r="AF437" s="51"/>
      <c r="AG437" s="25"/>
      <c r="AH437" s="25"/>
    </row>
    <row r="438" spans="1:34" ht="12.75">
      <c r="A438" s="23"/>
      <c r="B438" s="23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3"/>
      <c r="O438" s="24"/>
      <c r="P438" s="563"/>
      <c r="Q438" s="25"/>
      <c r="R438" s="26"/>
      <c r="S438" s="27"/>
      <c r="T438" s="26"/>
      <c r="U438" s="28"/>
      <c r="V438" s="26"/>
      <c r="W438" s="27"/>
      <c r="X438" s="23"/>
      <c r="Y438" s="28"/>
      <c r="Z438" s="23"/>
      <c r="AA438" s="27"/>
      <c r="AB438" s="23"/>
      <c r="AC438" s="23"/>
      <c r="AD438" s="23"/>
      <c r="AE438" s="26"/>
      <c r="AF438" s="51"/>
      <c r="AG438" s="25"/>
      <c r="AH438" s="25"/>
    </row>
    <row r="439" spans="1:34" ht="12.75">
      <c r="A439" s="23"/>
      <c r="B439" s="23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3"/>
      <c r="O439" s="24"/>
      <c r="P439" s="563"/>
      <c r="Q439" s="25"/>
      <c r="R439" s="26"/>
      <c r="S439" s="27"/>
      <c r="T439" s="26"/>
      <c r="U439" s="28"/>
      <c r="V439" s="26"/>
      <c r="W439" s="27"/>
      <c r="X439" s="23"/>
      <c r="Y439" s="28"/>
      <c r="Z439" s="23"/>
      <c r="AA439" s="27"/>
      <c r="AB439" s="23"/>
      <c r="AC439" s="23"/>
      <c r="AD439" s="23"/>
      <c r="AE439" s="26"/>
      <c r="AF439" s="51"/>
      <c r="AG439" s="25"/>
      <c r="AH439" s="25"/>
    </row>
    <row r="440" spans="1:34" ht="12.75">
      <c r="A440" s="23"/>
      <c r="B440" s="23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3"/>
      <c r="O440" s="24"/>
      <c r="P440" s="563"/>
      <c r="Q440" s="25"/>
      <c r="R440" s="26"/>
      <c r="S440" s="27"/>
      <c r="T440" s="26"/>
      <c r="U440" s="28"/>
      <c r="V440" s="26"/>
      <c r="W440" s="27"/>
      <c r="X440" s="23"/>
      <c r="Y440" s="28"/>
      <c r="Z440" s="23"/>
      <c r="AA440" s="27"/>
      <c r="AB440" s="23"/>
      <c r="AC440" s="23"/>
      <c r="AD440" s="23"/>
      <c r="AE440" s="26"/>
      <c r="AF440" s="51"/>
      <c r="AG440" s="25"/>
      <c r="AH440" s="25"/>
    </row>
    <row r="441" spans="1:34" ht="12.75">
      <c r="A441" s="23"/>
      <c r="B441" s="23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3"/>
      <c r="O441" s="24"/>
      <c r="P441" s="563"/>
      <c r="Q441" s="25"/>
      <c r="R441" s="26"/>
      <c r="S441" s="27"/>
      <c r="T441" s="26"/>
      <c r="U441" s="28"/>
      <c r="V441" s="26"/>
      <c r="W441" s="27"/>
      <c r="X441" s="23"/>
      <c r="Y441" s="28"/>
      <c r="Z441" s="23"/>
      <c r="AA441" s="27"/>
      <c r="AB441" s="23"/>
      <c r="AC441" s="23"/>
      <c r="AD441" s="23"/>
      <c r="AE441" s="26"/>
      <c r="AF441" s="51"/>
      <c r="AG441" s="25"/>
      <c r="AH441" s="25"/>
    </row>
    <row r="442" spans="1:34" ht="12.75">
      <c r="A442" s="23"/>
      <c r="B442" s="23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3"/>
      <c r="O442" s="24"/>
      <c r="P442" s="563"/>
      <c r="Q442" s="25"/>
      <c r="R442" s="26"/>
      <c r="S442" s="27"/>
      <c r="T442" s="26"/>
      <c r="U442" s="28"/>
      <c r="V442" s="26"/>
      <c r="W442" s="27"/>
      <c r="X442" s="23"/>
      <c r="Y442" s="28"/>
      <c r="Z442" s="23"/>
      <c r="AA442" s="27"/>
      <c r="AB442" s="23"/>
      <c r="AC442" s="23"/>
      <c r="AD442" s="23"/>
      <c r="AE442" s="26"/>
      <c r="AF442" s="51"/>
      <c r="AG442" s="25"/>
      <c r="AH442" s="25"/>
    </row>
    <row r="443" spans="1:34" ht="12.75">
      <c r="A443" s="23"/>
      <c r="B443" s="23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3"/>
      <c r="O443" s="24"/>
      <c r="P443" s="563"/>
      <c r="Q443" s="25"/>
      <c r="R443" s="26"/>
      <c r="S443" s="27"/>
      <c r="T443" s="26"/>
      <c r="U443" s="28"/>
      <c r="V443" s="26"/>
      <c r="W443" s="27"/>
      <c r="X443" s="23"/>
      <c r="Y443" s="28"/>
      <c r="Z443" s="23"/>
      <c r="AA443" s="27"/>
      <c r="AB443" s="23"/>
      <c r="AC443" s="23"/>
      <c r="AD443" s="23"/>
      <c r="AE443" s="26"/>
      <c r="AF443" s="51"/>
      <c r="AG443" s="25"/>
      <c r="AH443" s="25"/>
    </row>
    <row r="444" spans="1:34" ht="12.75">
      <c r="A444" s="23"/>
      <c r="B444" s="23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3"/>
      <c r="O444" s="24"/>
      <c r="P444" s="563"/>
      <c r="Q444" s="25"/>
      <c r="R444" s="26"/>
      <c r="S444" s="27"/>
      <c r="T444" s="26"/>
      <c r="U444" s="28"/>
      <c r="V444" s="26"/>
      <c r="W444" s="27"/>
      <c r="X444" s="23"/>
      <c r="Y444" s="28"/>
      <c r="Z444" s="23"/>
      <c r="AA444" s="27"/>
      <c r="AB444" s="23"/>
      <c r="AC444" s="23"/>
      <c r="AD444" s="23"/>
      <c r="AE444" s="26"/>
      <c r="AF444" s="51"/>
      <c r="AG444" s="25"/>
      <c r="AH444" s="25"/>
    </row>
    <row r="445" spans="1:34" ht="12.75">
      <c r="A445" s="23"/>
      <c r="B445" s="23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3"/>
      <c r="O445" s="24"/>
      <c r="P445" s="563"/>
      <c r="Q445" s="25"/>
      <c r="R445" s="26"/>
      <c r="S445" s="27"/>
      <c r="T445" s="26"/>
      <c r="U445" s="28"/>
      <c r="V445" s="26"/>
      <c r="W445" s="27"/>
      <c r="X445" s="23"/>
      <c r="Y445" s="28"/>
      <c r="Z445" s="23"/>
      <c r="AA445" s="27"/>
      <c r="AB445" s="23"/>
      <c r="AC445" s="23"/>
      <c r="AD445" s="23"/>
      <c r="AE445" s="26"/>
      <c r="AF445" s="51"/>
      <c r="AG445" s="25"/>
      <c r="AH445" s="25"/>
    </row>
    <row r="446" spans="1:34" ht="12.75">
      <c r="A446" s="23"/>
      <c r="B446" s="23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3"/>
      <c r="O446" s="24"/>
      <c r="P446" s="563"/>
      <c r="Q446" s="25"/>
      <c r="R446" s="26"/>
      <c r="S446" s="27"/>
      <c r="T446" s="26"/>
      <c r="U446" s="28"/>
      <c r="V446" s="26"/>
      <c r="W446" s="27"/>
      <c r="X446" s="23"/>
      <c r="Y446" s="28"/>
      <c r="Z446" s="23"/>
      <c r="AA446" s="27"/>
      <c r="AB446" s="23"/>
      <c r="AC446" s="23"/>
      <c r="AD446" s="23"/>
      <c r="AE446" s="26"/>
      <c r="AF446" s="51"/>
      <c r="AG446" s="25"/>
      <c r="AH446" s="25"/>
    </row>
    <row r="447" spans="1:34" ht="12.75">
      <c r="A447" s="23"/>
      <c r="B447" s="23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3"/>
      <c r="O447" s="24"/>
      <c r="P447" s="563"/>
      <c r="Q447" s="25"/>
      <c r="R447" s="26"/>
      <c r="S447" s="27"/>
      <c r="T447" s="26"/>
      <c r="U447" s="28"/>
      <c r="V447" s="26"/>
      <c r="W447" s="27"/>
      <c r="X447" s="23"/>
      <c r="Y447" s="28"/>
      <c r="Z447" s="23"/>
      <c r="AA447" s="27"/>
      <c r="AB447" s="23"/>
      <c r="AC447" s="23"/>
      <c r="AD447" s="23"/>
      <c r="AE447" s="26"/>
      <c r="AF447" s="51"/>
      <c r="AG447" s="25"/>
      <c r="AH447" s="25"/>
    </row>
    <row r="448" spans="1:34" ht="12.75">
      <c r="A448" s="23"/>
      <c r="B448" s="23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3"/>
      <c r="O448" s="24"/>
      <c r="P448" s="563"/>
      <c r="Q448" s="25"/>
      <c r="R448" s="26"/>
      <c r="S448" s="27"/>
      <c r="T448" s="26"/>
      <c r="U448" s="28"/>
      <c r="V448" s="26"/>
      <c r="W448" s="27"/>
      <c r="X448" s="23"/>
      <c r="Y448" s="28"/>
      <c r="Z448" s="23"/>
      <c r="AA448" s="27"/>
      <c r="AB448" s="23"/>
      <c r="AC448" s="23"/>
      <c r="AD448" s="23"/>
      <c r="AE448" s="26"/>
      <c r="AF448" s="51"/>
      <c r="AG448" s="25"/>
      <c r="AH448" s="25"/>
    </row>
    <row r="449" spans="1:34" ht="12.75">
      <c r="A449" s="23"/>
      <c r="B449" s="23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3"/>
      <c r="O449" s="24"/>
      <c r="P449" s="563"/>
      <c r="Q449" s="25"/>
      <c r="R449" s="26"/>
      <c r="S449" s="27"/>
      <c r="T449" s="26"/>
      <c r="U449" s="28"/>
      <c r="V449" s="26"/>
      <c r="W449" s="27"/>
      <c r="X449" s="23"/>
      <c r="Y449" s="28"/>
      <c r="Z449" s="23"/>
      <c r="AA449" s="27"/>
      <c r="AB449" s="23"/>
      <c r="AC449" s="23"/>
      <c r="AD449" s="23"/>
      <c r="AE449" s="26"/>
      <c r="AF449" s="51"/>
      <c r="AG449" s="25"/>
      <c r="AH449" s="25"/>
    </row>
    <row r="450" spans="1:34" ht="12.75">
      <c r="A450" s="23"/>
      <c r="B450" s="23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3"/>
      <c r="O450" s="24"/>
      <c r="P450" s="563"/>
      <c r="Q450" s="25"/>
      <c r="R450" s="26"/>
      <c r="S450" s="27"/>
      <c r="T450" s="26"/>
      <c r="U450" s="28"/>
      <c r="V450" s="26"/>
      <c r="W450" s="27"/>
      <c r="X450" s="23"/>
      <c r="Y450" s="28"/>
      <c r="Z450" s="23"/>
      <c r="AA450" s="27"/>
      <c r="AB450" s="23"/>
      <c r="AC450" s="23"/>
      <c r="AD450" s="23"/>
      <c r="AE450" s="26"/>
      <c r="AF450" s="51"/>
      <c r="AG450" s="25"/>
      <c r="AH450" s="25"/>
    </row>
    <row r="451" spans="1:34" ht="12.75">
      <c r="A451" s="23"/>
      <c r="B451" s="23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3"/>
      <c r="O451" s="24"/>
      <c r="P451" s="563"/>
      <c r="Q451" s="25"/>
      <c r="R451" s="26"/>
      <c r="S451" s="27"/>
      <c r="T451" s="26"/>
      <c r="U451" s="28"/>
      <c r="V451" s="26"/>
      <c r="W451" s="27"/>
      <c r="X451" s="23"/>
      <c r="Y451" s="28"/>
      <c r="Z451" s="23"/>
      <c r="AA451" s="27"/>
      <c r="AB451" s="23"/>
      <c r="AC451" s="23"/>
      <c r="AD451" s="23"/>
      <c r="AE451" s="26"/>
      <c r="AF451" s="51"/>
      <c r="AG451" s="25"/>
      <c r="AH451" s="25"/>
    </row>
    <row r="452" spans="1:34" ht="12.75">
      <c r="A452" s="23"/>
      <c r="B452" s="23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3"/>
      <c r="O452" s="24"/>
      <c r="P452" s="563"/>
      <c r="Q452" s="25"/>
      <c r="R452" s="26"/>
      <c r="S452" s="27"/>
      <c r="T452" s="26"/>
      <c r="U452" s="28"/>
      <c r="V452" s="26"/>
      <c r="W452" s="27"/>
      <c r="X452" s="23"/>
      <c r="Y452" s="28"/>
      <c r="Z452" s="23"/>
      <c r="AA452" s="27"/>
      <c r="AB452" s="23"/>
      <c r="AC452" s="23"/>
      <c r="AD452" s="23"/>
      <c r="AE452" s="26"/>
      <c r="AF452" s="51"/>
      <c r="AG452" s="25"/>
      <c r="AH452" s="25"/>
    </row>
    <row r="453" spans="1:34" ht="12.75">
      <c r="A453" s="23"/>
      <c r="B453" s="23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3"/>
      <c r="O453" s="24"/>
      <c r="P453" s="563"/>
      <c r="Q453" s="25"/>
      <c r="R453" s="26"/>
      <c r="S453" s="27"/>
      <c r="T453" s="26"/>
      <c r="U453" s="28"/>
      <c r="V453" s="26"/>
      <c r="W453" s="27"/>
      <c r="X453" s="23"/>
      <c r="Y453" s="28"/>
      <c r="Z453" s="23"/>
      <c r="AA453" s="27"/>
      <c r="AB453" s="23"/>
      <c r="AC453" s="23"/>
      <c r="AD453" s="23"/>
      <c r="AE453" s="26"/>
      <c r="AF453" s="51"/>
      <c r="AG453" s="25"/>
      <c r="AH453" s="25"/>
    </row>
    <row r="454" spans="1:34" ht="12.75">
      <c r="A454" s="23"/>
      <c r="B454" s="23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3"/>
      <c r="O454" s="24"/>
      <c r="P454" s="563"/>
      <c r="Q454" s="25"/>
      <c r="R454" s="26"/>
      <c r="S454" s="27"/>
      <c r="T454" s="26"/>
      <c r="U454" s="28"/>
      <c r="V454" s="26"/>
      <c r="W454" s="27"/>
      <c r="X454" s="23"/>
      <c r="Y454" s="28"/>
      <c r="Z454" s="23"/>
      <c r="AA454" s="27"/>
      <c r="AB454" s="23"/>
      <c r="AC454" s="23"/>
      <c r="AD454" s="23"/>
      <c r="AE454" s="26"/>
      <c r="AF454" s="51"/>
      <c r="AG454" s="25"/>
      <c r="AH454" s="25"/>
    </row>
    <row r="455" spans="1:34" ht="12.75">
      <c r="A455" s="23"/>
      <c r="B455" s="23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3"/>
      <c r="O455" s="24"/>
      <c r="P455" s="563"/>
      <c r="Q455" s="25"/>
      <c r="R455" s="26"/>
      <c r="S455" s="27"/>
      <c r="T455" s="26"/>
      <c r="U455" s="28"/>
      <c r="V455" s="26"/>
      <c r="W455" s="27"/>
      <c r="X455" s="23"/>
      <c r="Y455" s="28"/>
      <c r="Z455" s="23"/>
      <c r="AA455" s="27"/>
      <c r="AB455" s="23"/>
      <c r="AC455" s="23"/>
      <c r="AD455" s="23"/>
      <c r="AE455" s="26"/>
      <c r="AF455" s="51"/>
      <c r="AG455" s="25"/>
      <c r="AH455" s="25"/>
    </row>
    <row r="456" spans="1:34" ht="12.75">
      <c r="A456" s="23"/>
      <c r="B456" s="23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3"/>
      <c r="O456" s="24"/>
      <c r="P456" s="563"/>
      <c r="Q456" s="25"/>
      <c r="R456" s="26"/>
      <c r="S456" s="27"/>
      <c r="T456" s="26"/>
      <c r="U456" s="28"/>
      <c r="V456" s="26"/>
      <c r="W456" s="27"/>
      <c r="X456" s="23"/>
      <c r="Y456" s="28"/>
      <c r="Z456" s="23"/>
      <c r="AA456" s="27"/>
      <c r="AB456" s="23"/>
      <c r="AC456" s="23"/>
      <c r="AD456" s="23"/>
      <c r="AE456" s="26"/>
      <c r="AF456" s="51"/>
      <c r="AG456" s="25"/>
      <c r="AH456" s="25"/>
    </row>
    <row r="457" spans="1:34" ht="12.75">
      <c r="A457" s="23"/>
      <c r="B457" s="23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3"/>
      <c r="O457" s="24"/>
      <c r="P457" s="563"/>
      <c r="Q457" s="25"/>
      <c r="R457" s="26"/>
      <c r="S457" s="27"/>
      <c r="T457" s="26"/>
      <c r="U457" s="28"/>
      <c r="V457" s="26"/>
      <c r="W457" s="27"/>
      <c r="X457" s="23"/>
      <c r="Y457" s="28"/>
      <c r="Z457" s="23"/>
      <c r="AA457" s="27"/>
      <c r="AB457" s="23"/>
      <c r="AC457" s="23"/>
      <c r="AD457" s="23"/>
      <c r="AE457" s="26"/>
      <c r="AF457" s="51"/>
      <c r="AG457" s="25"/>
      <c r="AH457" s="25"/>
    </row>
    <row r="458" spans="1:34" ht="12.75">
      <c r="A458" s="23"/>
      <c r="B458" s="23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3"/>
      <c r="O458" s="24"/>
      <c r="P458" s="563"/>
      <c r="Q458" s="25"/>
      <c r="R458" s="26"/>
      <c r="S458" s="27"/>
      <c r="T458" s="26"/>
      <c r="U458" s="28"/>
      <c r="V458" s="26"/>
      <c r="W458" s="27"/>
      <c r="X458" s="23"/>
      <c r="Y458" s="28"/>
      <c r="Z458" s="23"/>
      <c r="AA458" s="27"/>
      <c r="AB458" s="23"/>
      <c r="AC458" s="23"/>
      <c r="AD458" s="23"/>
      <c r="AE458" s="26"/>
      <c r="AF458" s="51"/>
      <c r="AG458" s="25"/>
      <c r="AH458" s="25"/>
    </row>
    <row r="459" spans="1:34" ht="12.75">
      <c r="A459" s="23"/>
      <c r="B459" s="23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3"/>
      <c r="O459" s="24"/>
      <c r="P459" s="563"/>
      <c r="Q459" s="25"/>
      <c r="R459" s="26"/>
      <c r="S459" s="27"/>
      <c r="T459" s="26"/>
      <c r="U459" s="28"/>
      <c r="V459" s="26"/>
      <c r="W459" s="27"/>
      <c r="X459" s="23"/>
      <c r="Y459" s="28"/>
      <c r="Z459" s="23"/>
      <c r="AA459" s="27"/>
      <c r="AB459" s="23"/>
      <c r="AC459" s="23"/>
      <c r="AD459" s="23"/>
      <c r="AE459" s="26"/>
      <c r="AF459" s="51"/>
      <c r="AG459" s="25"/>
      <c r="AH459" s="25"/>
    </row>
    <row r="460" spans="1:34" ht="12.75">
      <c r="A460" s="23"/>
      <c r="B460" s="23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3"/>
      <c r="O460" s="24"/>
      <c r="P460" s="563"/>
      <c r="Q460" s="25"/>
      <c r="R460" s="26"/>
      <c r="S460" s="27"/>
      <c r="T460" s="26"/>
      <c r="U460" s="28"/>
      <c r="V460" s="26"/>
      <c r="W460" s="27"/>
      <c r="X460" s="23"/>
      <c r="Y460" s="28"/>
      <c r="Z460" s="23"/>
      <c r="AA460" s="27"/>
      <c r="AB460" s="23"/>
      <c r="AC460" s="23"/>
      <c r="AD460" s="23"/>
      <c r="AE460" s="26"/>
      <c r="AF460" s="51"/>
      <c r="AG460" s="25"/>
      <c r="AH460" s="25"/>
    </row>
    <row r="461" spans="1:34" ht="12.75">
      <c r="A461" s="23"/>
      <c r="B461" s="23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3"/>
      <c r="O461" s="24"/>
      <c r="P461" s="563"/>
      <c r="Q461" s="25"/>
      <c r="R461" s="26"/>
      <c r="S461" s="27"/>
      <c r="T461" s="26"/>
      <c r="U461" s="28"/>
      <c r="V461" s="26"/>
      <c r="W461" s="27"/>
      <c r="X461" s="23"/>
      <c r="Y461" s="28"/>
      <c r="Z461" s="23"/>
      <c r="AA461" s="27"/>
      <c r="AB461" s="23"/>
      <c r="AC461" s="23"/>
      <c r="AD461" s="23"/>
      <c r="AE461" s="26"/>
      <c r="AF461" s="51"/>
      <c r="AG461" s="25"/>
      <c r="AH461" s="25"/>
    </row>
    <row r="462" spans="1:34" ht="12.75">
      <c r="A462" s="23"/>
      <c r="B462" s="23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3"/>
      <c r="O462" s="24"/>
      <c r="P462" s="563"/>
      <c r="Q462" s="25"/>
      <c r="R462" s="26"/>
      <c r="S462" s="27"/>
      <c r="T462" s="26"/>
      <c r="U462" s="28"/>
      <c r="V462" s="26"/>
      <c r="W462" s="27"/>
      <c r="X462" s="23"/>
      <c r="Y462" s="28"/>
      <c r="Z462" s="23"/>
      <c r="AA462" s="27"/>
      <c r="AB462" s="23"/>
      <c r="AC462" s="23"/>
      <c r="AD462" s="23"/>
      <c r="AE462" s="26"/>
      <c r="AF462" s="51"/>
      <c r="AG462" s="25"/>
      <c r="AH462" s="25"/>
    </row>
    <row r="463" spans="1:34" ht="12.75">
      <c r="A463" s="23"/>
      <c r="B463" s="23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3"/>
      <c r="O463" s="24"/>
      <c r="P463" s="563"/>
      <c r="Q463" s="25"/>
      <c r="R463" s="26"/>
      <c r="S463" s="27"/>
      <c r="T463" s="26"/>
      <c r="U463" s="28"/>
      <c r="V463" s="26"/>
      <c r="W463" s="27"/>
      <c r="X463" s="23"/>
      <c r="Y463" s="28"/>
      <c r="Z463" s="23"/>
      <c r="AA463" s="27"/>
      <c r="AB463" s="23"/>
      <c r="AC463" s="23"/>
      <c r="AD463" s="23"/>
      <c r="AE463" s="26"/>
      <c r="AF463" s="51"/>
      <c r="AG463" s="25"/>
      <c r="AH463" s="25"/>
    </row>
    <row r="464" spans="1:34" ht="12.75">
      <c r="A464" s="23"/>
      <c r="B464" s="23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3"/>
      <c r="O464" s="24"/>
      <c r="P464" s="563"/>
      <c r="Q464" s="25"/>
      <c r="R464" s="26"/>
      <c r="S464" s="27"/>
      <c r="T464" s="26"/>
      <c r="U464" s="28"/>
      <c r="V464" s="26"/>
      <c r="W464" s="27"/>
      <c r="X464" s="23"/>
      <c r="Y464" s="28"/>
      <c r="Z464" s="23"/>
      <c r="AA464" s="27"/>
      <c r="AB464" s="23"/>
      <c r="AC464" s="23"/>
      <c r="AD464" s="23"/>
      <c r="AE464" s="26"/>
      <c r="AF464" s="51"/>
      <c r="AG464" s="25"/>
      <c r="AH464" s="25"/>
    </row>
    <row r="465" spans="1:34" ht="12.75">
      <c r="A465" s="23"/>
      <c r="B465" s="23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3"/>
      <c r="O465" s="24"/>
      <c r="P465" s="563"/>
      <c r="Q465" s="25"/>
      <c r="R465" s="26"/>
      <c r="S465" s="27"/>
      <c r="T465" s="26"/>
      <c r="U465" s="28"/>
      <c r="V465" s="26"/>
      <c r="W465" s="27"/>
      <c r="X465" s="23"/>
      <c r="Y465" s="28"/>
      <c r="Z465" s="23"/>
      <c r="AA465" s="27"/>
      <c r="AB465" s="23"/>
      <c r="AC465" s="23"/>
      <c r="AD465" s="23"/>
      <c r="AE465" s="26"/>
      <c r="AF465" s="51"/>
      <c r="AG465" s="25"/>
      <c r="AH465" s="25"/>
    </row>
    <row r="466" spans="1:34" ht="12.75">
      <c r="A466" s="23"/>
      <c r="B466" s="23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3"/>
      <c r="O466" s="24"/>
      <c r="P466" s="563"/>
      <c r="Q466" s="25"/>
      <c r="R466" s="26"/>
      <c r="S466" s="27"/>
      <c r="T466" s="26"/>
      <c r="U466" s="28"/>
      <c r="V466" s="26"/>
      <c r="W466" s="27"/>
      <c r="X466" s="23"/>
      <c r="Y466" s="28"/>
      <c r="Z466" s="23"/>
      <c r="AA466" s="27"/>
      <c r="AB466" s="23"/>
      <c r="AC466" s="23"/>
      <c r="AD466" s="23"/>
      <c r="AE466" s="26"/>
      <c r="AF466" s="51"/>
      <c r="AG466" s="25"/>
      <c r="AH466" s="25"/>
    </row>
    <row r="467" spans="1:34" ht="12.75">
      <c r="A467" s="23"/>
      <c r="B467" s="23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3"/>
      <c r="O467" s="24"/>
      <c r="P467" s="563"/>
      <c r="Q467" s="25"/>
      <c r="R467" s="26"/>
      <c r="S467" s="27"/>
      <c r="T467" s="26"/>
      <c r="U467" s="28"/>
      <c r="V467" s="26"/>
      <c r="W467" s="27"/>
      <c r="X467" s="23"/>
      <c r="Y467" s="28"/>
      <c r="Z467" s="23"/>
      <c r="AA467" s="27"/>
      <c r="AB467" s="23"/>
      <c r="AC467" s="23"/>
      <c r="AD467" s="23"/>
      <c r="AE467" s="26"/>
      <c r="AF467" s="51"/>
      <c r="AG467" s="25"/>
      <c r="AH467" s="25"/>
    </row>
    <row r="468" spans="1:34" ht="12.75">
      <c r="A468" s="23"/>
      <c r="B468" s="23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3"/>
      <c r="O468" s="24"/>
      <c r="P468" s="563"/>
      <c r="Q468" s="25"/>
      <c r="R468" s="26"/>
      <c r="S468" s="27"/>
      <c r="T468" s="26"/>
      <c r="U468" s="28"/>
      <c r="V468" s="26"/>
      <c r="W468" s="27"/>
      <c r="X468" s="23"/>
      <c r="Y468" s="28"/>
      <c r="Z468" s="23"/>
      <c r="AA468" s="27"/>
      <c r="AB468" s="23"/>
      <c r="AC468" s="23"/>
      <c r="AD468" s="23"/>
      <c r="AE468" s="26"/>
      <c r="AF468" s="51"/>
      <c r="AG468" s="25"/>
      <c r="AH468" s="25"/>
    </row>
    <row r="469" spans="1:34" ht="12.75">
      <c r="A469" s="23"/>
      <c r="B469" s="23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3"/>
      <c r="O469" s="24"/>
      <c r="P469" s="563"/>
      <c r="Q469" s="25"/>
      <c r="R469" s="26"/>
      <c r="S469" s="27"/>
      <c r="T469" s="26"/>
      <c r="U469" s="28"/>
      <c r="V469" s="26"/>
      <c r="W469" s="27"/>
      <c r="X469" s="23"/>
      <c r="Y469" s="28"/>
      <c r="Z469" s="23"/>
      <c r="AA469" s="27"/>
      <c r="AB469" s="23"/>
      <c r="AC469" s="23"/>
      <c r="AD469" s="23"/>
      <c r="AE469" s="26"/>
      <c r="AF469" s="51"/>
      <c r="AG469" s="25"/>
      <c r="AH469" s="25"/>
    </row>
    <row r="470" spans="1:34" ht="12.75">
      <c r="A470" s="23"/>
      <c r="B470" s="23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3"/>
      <c r="O470" s="24"/>
      <c r="P470" s="563"/>
      <c r="Q470" s="25"/>
      <c r="R470" s="26"/>
      <c r="S470" s="27"/>
      <c r="T470" s="26"/>
      <c r="U470" s="28"/>
      <c r="V470" s="26"/>
      <c r="W470" s="27"/>
      <c r="X470" s="23"/>
      <c r="Y470" s="28"/>
      <c r="Z470" s="23"/>
      <c r="AA470" s="27"/>
      <c r="AB470" s="23"/>
      <c r="AC470" s="23"/>
      <c r="AD470" s="23"/>
      <c r="AE470" s="26"/>
      <c r="AF470" s="51"/>
      <c r="AG470" s="25"/>
      <c r="AH470" s="25"/>
    </row>
    <row r="471" spans="1:34" ht="12.75">
      <c r="A471" s="23"/>
      <c r="B471" s="23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3"/>
      <c r="O471" s="24"/>
      <c r="P471" s="563"/>
      <c r="Q471" s="25"/>
      <c r="R471" s="26"/>
      <c r="S471" s="27"/>
      <c r="T471" s="26"/>
      <c r="U471" s="28"/>
      <c r="V471" s="26"/>
      <c r="W471" s="27"/>
      <c r="X471" s="23"/>
      <c r="Y471" s="28"/>
      <c r="Z471" s="23"/>
      <c r="AA471" s="27"/>
      <c r="AB471" s="23"/>
      <c r="AC471" s="23"/>
      <c r="AD471" s="23"/>
      <c r="AE471" s="26"/>
      <c r="AF471" s="51"/>
      <c r="AG471" s="25"/>
      <c r="AH471" s="25"/>
    </row>
    <row r="472" spans="1:34" ht="12.75">
      <c r="A472" s="23"/>
      <c r="B472" s="23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3"/>
      <c r="O472" s="24"/>
      <c r="P472" s="563"/>
      <c r="Q472" s="25"/>
      <c r="R472" s="26"/>
      <c r="S472" s="27"/>
      <c r="T472" s="26"/>
      <c r="U472" s="28"/>
      <c r="V472" s="26"/>
      <c r="W472" s="27"/>
      <c r="X472" s="23"/>
      <c r="Y472" s="28"/>
      <c r="Z472" s="23"/>
      <c r="AA472" s="27"/>
      <c r="AB472" s="23"/>
      <c r="AC472" s="23"/>
      <c r="AD472" s="23"/>
      <c r="AE472" s="26"/>
      <c r="AF472" s="51"/>
      <c r="AG472" s="25"/>
      <c r="AH472" s="25"/>
    </row>
    <row r="473" spans="1:34" ht="12.75">
      <c r="A473" s="23"/>
      <c r="B473" s="23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3"/>
      <c r="O473" s="24"/>
      <c r="P473" s="563"/>
      <c r="Q473" s="25"/>
      <c r="R473" s="26"/>
      <c r="S473" s="27"/>
      <c r="T473" s="26"/>
      <c r="U473" s="28"/>
      <c r="V473" s="26"/>
      <c r="W473" s="27"/>
      <c r="X473" s="23"/>
      <c r="Y473" s="28"/>
      <c r="Z473" s="23"/>
      <c r="AA473" s="27"/>
      <c r="AB473" s="23"/>
      <c r="AC473" s="23"/>
      <c r="AD473" s="23"/>
      <c r="AE473" s="26"/>
      <c r="AF473" s="51"/>
      <c r="AG473" s="25"/>
      <c r="AH473" s="25"/>
    </row>
    <row r="474" spans="1:34" ht="12.75">
      <c r="A474" s="23"/>
      <c r="B474" s="23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3"/>
      <c r="O474" s="24"/>
      <c r="P474" s="563"/>
      <c r="Q474" s="25"/>
      <c r="R474" s="26"/>
      <c r="S474" s="27"/>
      <c r="T474" s="26"/>
      <c r="U474" s="28"/>
      <c r="V474" s="26"/>
      <c r="W474" s="27"/>
      <c r="X474" s="23"/>
      <c r="Y474" s="28"/>
      <c r="Z474" s="23"/>
      <c r="AA474" s="27"/>
      <c r="AB474" s="23"/>
      <c r="AC474" s="23"/>
      <c r="AD474" s="23"/>
      <c r="AE474" s="26"/>
      <c r="AF474" s="51"/>
      <c r="AG474" s="25"/>
      <c r="AH474" s="25"/>
    </row>
    <row r="475" spans="1:34" ht="12.75">
      <c r="A475" s="23"/>
      <c r="B475" s="23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3"/>
      <c r="O475" s="24"/>
      <c r="P475" s="563"/>
      <c r="Q475" s="25"/>
      <c r="R475" s="26"/>
      <c r="S475" s="27"/>
      <c r="T475" s="26"/>
      <c r="U475" s="28"/>
      <c r="V475" s="26"/>
      <c r="W475" s="27"/>
      <c r="X475" s="23"/>
      <c r="Y475" s="28"/>
      <c r="Z475" s="23"/>
      <c r="AA475" s="27"/>
      <c r="AB475" s="23"/>
      <c r="AC475" s="23"/>
      <c r="AD475" s="23"/>
      <c r="AE475" s="26"/>
      <c r="AF475" s="51"/>
      <c r="AG475" s="25"/>
      <c r="AH475" s="25"/>
    </row>
    <row r="476" spans="1:34" ht="12.75">
      <c r="A476" s="23"/>
      <c r="B476" s="23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3"/>
      <c r="O476" s="24"/>
      <c r="P476" s="563"/>
      <c r="Q476" s="25"/>
      <c r="R476" s="26"/>
      <c r="S476" s="27"/>
      <c r="T476" s="26"/>
      <c r="U476" s="28"/>
      <c r="V476" s="26"/>
      <c r="W476" s="27"/>
      <c r="X476" s="23"/>
      <c r="Y476" s="28"/>
      <c r="Z476" s="23"/>
      <c r="AA476" s="27"/>
      <c r="AB476" s="23"/>
      <c r="AC476" s="23"/>
      <c r="AD476" s="23"/>
      <c r="AE476" s="26"/>
      <c r="AF476" s="51"/>
      <c r="AG476" s="25"/>
      <c r="AH476" s="25"/>
    </row>
    <row r="477" spans="1:34" ht="12.75">
      <c r="A477" s="23"/>
      <c r="B477" s="23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3"/>
      <c r="O477" s="24"/>
      <c r="P477" s="563"/>
      <c r="Q477" s="25"/>
      <c r="R477" s="26"/>
      <c r="S477" s="27"/>
      <c r="T477" s="26"/>
      <c r="U477" s="28"/>
      <c r="V477" s="26"/>
      <c r="W477" s="27"/>
      <c r="X477" s="23"/>
      <c r="Y477" s="28"/>
      <c r="Z477" s="23"/>
      <c r="AA477" s="27"/>
      <c r="AB477" s="23"/>
      <c r="AC477" s="23"/>
      <c r="AD477" s="23"/>
      <c r="AE477" s="26"/>
      <c r="AF477" s="51"/>
      <c r="AG477" s="25"/>
      <c r="AH477" s="25"/>
    </row>
    <row r="478" spans="1:34" ht="12.75">
      <c r="A478" s="23"/>
      <c r="B478" s="23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3"/>
      <c r="O478" s="24"/>
      <c r="P478" s="563"/>
      <c r="Q478" s="25"/>
      <c r="R478" s="26"/>
      <c r="S478" s="27"/>
      <c r="T478" s="26"/>
      <c r="U478" s="28"/>
      <c r="V478" s="26"/>
      <c r="W478" s="27"/>
      <c r="X478" s="23"/>
      <c r="Y478" s="28"/>
      <c r="Z478" s="23"/>
      <c r="AA478" s="27"/>
      <c r="AB478" s="23"/>
      <c r="AC478" s="23"/>
      <c r="AD478" s="23"/>
      <c r="AE478" s="26"/>
      <c r="AF478" s="51"/>
      <c r="AG478" s="25"/>
      <c r="AH478" s="25"/>
    </row>
    <row r="479" spans="1:34" ht="12.75">
      <c r="A479" s="23"/>
      <c r="B479" s="23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3"/>
      <c r="O479" s="24"/>
      <c r="P479" s="563"/>
      <c r="Q479" s="25"/>
      <c r="R479" s="26"/>
      <c r="S479" s="27"/>
      <c r="T479" s="26"/>
      <c r="U479" s="28"/>
      <c r="V479" s="26"/>
      <c r="W479" s="27"/>
      <c r="X479" s="23"/>
      <c r="Y479" s="28"/>
      <c r="Z479" s="23"/>
      <c r="AA479" s="27"/>
      <c r="AB479" s="23"/>
      <c r="AC479" s="23"/>
      <c r="AD479" s="23"/>
      <c r="AE479" s="26"/>
      <c r="AF479" s="51"/>
      <c r="AG479" s="25"/>
      <c r="AH479" s="25"/>
    </row>
    <row r="480" spans="1:34" ht="12.75">
      <c r="A480" s="23"/>
      <c r="B480" s="23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3"/>
      <c r="O480" s="24"/>
      <c r="P480" s="563"/>
      <c r="Q480" s="25"/>
      <c r="R480" s="26"/>
      <c r="S480" s="27"/>
      <c r="T480" s="26"/>
      <c r="U480" s="28"/>
      <c r="V480" s="26"/>
      <c r="W480" s="27"/>
      <c r="X480" s="23"/>
      <c r="Y480" s="28"/>
      <c r="Z480" s="23"/>
      <c r="AA480" s="27"/>
      <c r="AB480" s="23"/>
      <c r="AC480" s="23"/>
      <c r="AD480" s="23"/>
      <c r="AE480" s="26"/>
      <c r="AF480" s="51"/>
      <c r="AG480" s="25"/>
      <c r="AH480" s="25"/>
    </row>
    <row r="481" spans="1:34" ht="12.75">
      <c r="A481" s="23"/>
      <c r="B481" s="23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3"/>
      <c r="O481" s="24"/>
      <c r="P481" s="563"/>
      <c r="Q481" s="25"/>
      <c r="R481" s="26"/>
      <c r="S481" s="27"/>
      <c r="T481" s="26"/>
      <c r="U481" s="28"/>
      <c r="V481" s="26"/>
      <c r="W481" s="27"/>
      <c r="X481" s="23"/>
      <c r="Y481" s="28"/>
      <c r="Z481" s="23"/>
      <c r="AA481" s="27"/>
      <c r="AB481" s="23"/>
      <c r="AC481" s="23"/>
      <c r="AD481" s="23"/>
      <c r="AE481" s="26"/>
      <c r="AF481" s="51"/>
      <c r="AG481" s="25"/>
      <c r="AH481" s="25"/>
    </row>
    <row r="482" spans="1:34" ht="12.75">
      <c r="A482" s="23"/>
      <c r="B482" s="23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3"/>
      <c r="O482" s="24"/>
      <c r="P482" s="563"/>
      <c r="Q482" s="25"/>
      <c r="R482" s="26"/>
      <c r="S482" s="27"/>
      <c r="T482" s="26"/>
      <c r="U482" s="28"/>
      <c r="V482" s="26"/>
      <c r="W482" s="27"/>
      <c r="X482" s="23"/>
      <c r="Y482" s="28"/>
      <c r="Z482" s="23"/>
      <c r="AA482" s="27"/>
      <c r="AB482" s="23"/>
      <c r="AC482" s="23"/>
      <c r="AD482" s="23"/>
      <c r="AE482" s="26"/>
      <c r="AF482" s="51"/>
      <c r="AG482" s="25"/>
      <c r="AH482" s="25"/>
    </row>
    <row r="483" spans="1:34" ht="12.75">
      <c r="A483" s="23"/>
      <c r="B483" s="23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3"/>
      <c r="O483" s="24"/>
      <c r="P483" s="563"/>
      <c r="Q483" s="25"/>
      <c r="R483" s="26"/>
      <c r="S483" s="27"/>
      <c r="T483" s="26"/>
      <c r="U483" s="28"/>
      <c r="V483" s="26"/>
      <c r="W483" s="27"/>
      <c r="X483" s="23"/>
      <c r="Y483" s="28"/>
      <c r="Z483" s="23"/>
      <c r="AA483" s="27"/>
      <c r="AB483" s="23"/>
      <c r="AC483" s="23"/>
      <c r="AD483" s="23"/>
      <c r="AE483" s="26"/>
      <c r="AF483" s="51"/>
      <c r="AG483" s="25"/>
      <c r="AH483" s="25"/>
    </row>
    <row r="484" spans="1:34" ht="12.75">
      <c r="A484" s="23"/>
      <c r="B484" s="23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3"/>
      <c r="O484" s="24"/>
      <c r="P484" s="563"/>
      <c r="Q484" s="25"/>
      <c r="R484" s="26"/>
      <c r="S484" s="27"/>
      <c r="T484" s="26"/>
      <c r="U484" s="28"/>
      <c r="V484" s="26"/>
      <c r="W484" s="27"/>
      <c r="X484" s="23"/>
      <c r="Y484" s="28"/>
      <c r="Z484" s="23"/>
      <c r="AA484" s="27"/>
      <c r="AB484" s="23"/>
      <c r="AC484" s="23"/>
      <c r="AD484" s="23"/>
      <c r="AE484" s="26"/>
      <c r="AF484" s="51"/>
      <c r="AG484" s="25"/>
      <c r="AH484" s="25"/>
    </row>
    <row r="485" spans="1:34" ht="12.75">
      <c r="A485" s="23"/>
      <c r="B485" s="23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3"/>
      <c r="O485" s="24"/>
      <c r="P485" s="563"/>
      <c r="Q485" s="25"/>
      <c r="R485" s="26"/>
      <c r="S485" s="27"/>
      <c r="T485" s="26"/>
      <c r="U485" s="28"/>
      <c r="V485" s="26"/>
      <c r="W485" s="27"/>
      <c r="X485" s="23"/>
      <c r="Y485" s="28"/>
      <c r="Z485" s="23"/>
      <c r="AA485" s="27"/>
      <c r="AB485" s="23"/>
      <c r="AC485" s="23"/>
      <c r="AD485" s="23"/>
      <c r="AE485" s="26"/>
      <c r="AF485" s="51"/>
      <c r="AG485" s="25"/>
      <c r="AH485" s="25"/>
    </row>
    <row r="486" spans="1:34" ht="12.75">
      <c r="A486" s="23"/>
      <c r="B486" s="23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3"/>
      <c r="O486" s="24"/>
      <c r="P486" s="563"/>
      <c r="Q486" s="25"/>
      <c r="R486" s="26"/>
      <c r="S486" s="27"/>
      <c r="T486" s="26"/>
      <c r="U486" s="28"/>
      <c r="V486" s="26"/>
      <c r="W486" s="27"/>
      <c r="X486" s="23"/>
      <c r="Y486" s="28"/>
      <c r="Z486" s="23"/>
      <c r="AA486" s="27"/>
      <c r="AB486" s="23"/>
      <c r="AC486" s="23"/>
      <c r="AD486" s="23"/>
      <c r="AE486" s="26"/>
      <c r="AF486" s="51"/>
      <c r="AG486" s="25"/>
      <c r="AH486" s="25"/>
    </row>
    <row r="487" spans="1:34" ht="12.75">
      <c r="A487" s="23"/>
      <c r="B487" s="23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3"/>
      <c r="O487" s="24"/>
      <c r="P487" s="563"/>
      <c r="Q487" s="25"/>
      <c r="R487" s="26"/>
      <c r="S487" s="27"/>
      <c r="T487" s="26"/>
      <c r="U487" s="28"/>
      <c r="V487" s="26"/>
      <c r="W487" s="27"/>
      <c r="X487" s="23"/>
      <c r="Y487" s="28"/>
      <c r="Z487" s="23"/>
      <c r="AA487" s="27"/>
      <c r="AB487" s="23"/>
      <c r="AC487" s="23"/>
      <c r="AD487" s="23"/>
      <c r="AE487" s="26"/>
      <c r="AF487" s="51"/>
      <c r="AG487" s="25"/>
      <c r="AH487" s="25"/>
    </row>
    <row r="488" spans="1:34" ht="12.75">
      <c r="A488" s="23"/>
      <c r="B488" s="23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3"/>
      <c r="O488" s="24"/>
      <c r="P488" s="563"/>
      <c r="Q488" s="25"/>
      <c r="R488" s="26"/>
      <c r="S488" s="27"/>
      <c r="T488" s="26"/>
      <c r="U488" s="28"/>
      <c r="V488" s="26"/>
      <c r="W488" s="27"/>
      <c r="X488" s="23"/>
      <c r="Y488" s="28"/>
      <c r="Z488" s="23"/>
      <c r="AA488" s="27"/>
      <c r="AB488" s="23"/>
      <c r="AC488" s="23"/>
      <c r="AD488" s="23"/>
      <c r="AE488" s="26"/>
      <c r="AF488" s="51"/>
      <c r="AG488" s="25"/>
      <c r="AH488" s="25"/>
    </row>
    <row r="489" spans="1:34" ht="12.75">
      <c r="A489" s="23"/>
      <c r="B489" s="23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3"/>
      <c r="O489" s="24"/>
      <c r="P489" s="563"/>
      <c r="Q489" s="25"/>
      <c r="R489" s="26"/>
      <c r="S489" s="27"/>
      <c r="T489" s="26"/>
      <c r="U489" s="28"/>
      <c r="V489" s="26"/>
      <c r="W489" s="27"/>
      <c r="X489" s="23"/>
      <c r="Y489" s="28"/>
      <c r="Z489" s="23"/>
      <c r="AA489" s="27"/>
      <c r="AB489" s="23"/>
      <c r="AC489" s="23"/>
      <c r="AD489" s="23"/>
      <c r="AE489" s="26"/>
      <c r="AF489" s="51"/>
      <c r="AG489" s="25"/>
      <c r="AH489" s="25"/>
    </row>
    <row r="490" spans="1:34" ht="12.75">
      <c r="A490" s="23"/>
      <c r="B490" s="23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3"/>
      <c r="O490" s="24"/>
      <c r="P490" s="563"/>
      <c r="Q490" s="25"/>
      <c r="R490" s="26"/>
      <c r="S490" s="27"/>
      <c r="T490" s="26"/>
      <c r="U490" s="28"/>
      <c r="V490" s="26"/>
      <c r="W490" s="27"/>
      <c r="X490" s="23"/>
      <c r="Y490" s="28"/>
      <c r="Z490" s="23"/>
      <c r="AA490" s="27"/>
      <c r="AB490" s="23"/>
      <c r="AC490" s="23"/>
      <c r="AD490" s="23"/>
      <c r="AE490" s="26"/>
      <c r="AF490" s="51"/>
      <c r="AG490" s="25"/>
      <c r="AH490" s="25"/>
    </row>
    <row r="491" spans="1:34" ht="12.75">
      <c r="A491" s="23"/>
      <c r="B491" s="23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3"/>
      <c r="O491" s="24"/>
      <c r="P491" s="563"/>
      <c r="Q491" s="25"/>
      <c r="R491" s="26"/>
      <c r="S491" s="27"/>
      <c r="T491" s="26"/>
      <c r="U491" s="28"/>
      <c r="V491" s="26"/>
      <c r="W491" s="27"/>
      <c r="X491" s="23"/>
      <c r="Y491" s="28"/>
      <c r="Z491" s="23"/>
      <c r="AA491" s="27"/>
      <c r="AB491" s="23"/>
      <c r="AC491" s="23"/>
      <c r="AD491" s="23"/>
      <c r="AE491" s="26"/>
      <c r="AF491" s="51"/>
      <c r="AG491" s="25"/>
      <c r="AH491" s="25"/>
    </row>
    <row r="492" spans="1:34" ht="12.75">
      <c r="A492" s="23"/>
      <c r="B492" s="23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3"/>
      <c r="O492" s="24"/>
      <c r="P492" s="563"/>
      <c r="Q492" s="25"/>
      <c r="R492" s="26"/>
      <c r="S492" s="27"/>
      <c r="T492" s="26"/>
      <c r="U492" s="28"/>
      <c r="V492" s="26"/>
      <c r="W492" s="27"/>
      <c r="X492" s="23"/>
      <c r="Y492" s="28"/>
      <c r="Z492" s="23"/>
      <c r="AA492" s="27"/>
      <c r="AB492" s="23"/>
      <c r="AC492" s="23"/>
      <c r="AD492" s="23"/>
      <c r="AE492" s="26"/>
      <c r="AF492" s="51"/>
      <c r="AG492" s="25"/>
      <c r="AH492" s="25"/>
    </row>
    <row r="493" spans="1:34" ht="12.75">
      <c r="A493" s="23"/>
      <c r="B493" s="23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3"/>
      <c r="O493" s="24"/>
      <c r="P493" s="563"/>
      <c r="Q493" s="25"/>
      <c r="R493" s="26"/>
      <c r="S493" s="27"/>
      <c r="T493" s="26"/>
      <c r="U493" s="28"/>
      <c r="V493" s="26"/>
      <c r="W493" s="27"/>
      <c r="X493" s="23"/>
      <c r="Y493" s="28"/>
      <c r="Z493" s="23"/>
      <c r="AA493" s="27"/>
      <c r="AB493" s="23"/>
      <c r="AC493" s="23"/>
      <c r="AD493" s="23"/>
      <c r="AE493" s="26"/>
      <c r="AF493" s="51"/>
      <c r="AG493" s="25"/>
      <c r="AH493" s="25"/>
    </row>
    <row r="494" spans="1:34" ht="12.75">
      <c r="A494" s="23"/>
      <c r="B494" s="23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3"/>
      <c r="O494" s="24"/>
      <c r="P494" s="563"/>
      <c r="Q494" s="25"/>
      <c r="R494" s="26"/>
      <c r="S494" s="27"/>
      <c r="T494" s="26"/>
      <c r="U494" s="28"/>
      <c r="V494" s="26"/>
      <c r="W494" s="27"/>
      <c r="X494" s="23"/>
      <c r="Y494" s="28"/>
      <c r="Z494" s="23"/>
      <c r="AA494" s="27"/>
      <c r="AB494" s="23"/>
      <c r="AC494" s="23"/>
      <c r="AD494" s="23"/>
      <c r="AE494" s="26"/>
      <c r="AF494" s="51"/>
      <c r="AG494" s="25"/>
      <c r="AH494" s="25"/>
    </row>
    <row r="495" spans="1:34" ht="12.75">
      <c r="A495" s="23"/>
      <c r="B495" s="23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3"/>
      <c r="O495" s="24"/>
      <c r="P495" s="563"/>
      <c r="Q495" s="25"/>
      <c r="R495" s="26"/>
      <c r="S495" s="27"/>
      <c r="T495" s="26"/>
      <c r="U495" s="28"/>
      <c r="V495" s="26"/>
      <c r="W495" s="27"/>
      <c r="X495" s="23"/>
      <c r="Y495" s="28"/>
      <c r="Z495" s="23"/>
      <c r="AA495" s="27"/>
      <c r="AB495" s="23"/>
      <c r="AC495" s="23"/>
      <c r="AD495" s="23"/>
      <c r="AE495" s="26"/>
      <c r="AF495" s="51"/>
      <c r="AG495" s="25"/>
      <c r="AH495" s="25"/>
    </row>
    <row r="496" spans="1:34" ht="12.75">
      <c r="A496" s="23"/>
      <c r="B496" s="23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3"/>
      <c r="O496" s="24"/>
      <c r="P496" s="563"/>
      <c r="Q496" s="25"/>
      <c r="R496" s="26"/>
      <c r="S496" s="27"/>
      <c r="T496" s="26"/>
      <c r="U496" s="28"/>
      <c r="V496" s="26"/>
      <c r="W496" s="27"/>
      <c r="X496" s="23"/>
      <c r="Y496" s="28"/>
      <c r="Z496" s="23"/>
      <c r="AA496" s="27"/>
      <c r="AB496" s="23"/>
      <c r="AC496" s="23"/>
      <c r="AD496" s="23"/>
      <c r="AE496" s="26"/>
      <c r="AF496" s="51"/>
      <c r="AG496" s="25"/>
      <c r="AH496" s="25"/>
    </row>
    <row r="497" spans="1:34" ht="12.75">
      <c r="A497" s="23"/>
      <c r="B497" s="23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3"/>
      <c r="O497" s="24"/>
      <c r="P497" s="563"/>
      <c r="Q497" s="25"/>
      <c r="R497" s="26"/>
      <c r="S497" s="27"/>
      <c r="T497" s="26"/>
      <c r="U497" s="28"/>
      <c r="V497" s="26"/>
      <c r="W497" s="27"/>
      <c r="X497" s="23"/>
      <c r="Y497" s="28"/>
      <c r="Z497" s="23"/>
      <c r="AA497" s="27"/>
      <c r="AB497" s="23"/>
      <c r="AC497" s="23"/>
      <c r="AD497" s="23"/>
      <c r="AE497" s="26"/>
      <c r="AF497" s="51"/>
      <c r="AG497" s="25"/>
      <c r="AH497" s="25"/>
    </row>
    <row r="498" spans="1:34" ht="12.75">
      <c r="A498" s="23"/>
      <c r="B498" s="23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3"/>
      <c r="O498" s="24"/>
      <c r="P498" s="563"/>
      <c r="Q498" s="25"/>
      <c r="R498" s="26"/>
      <c r="S498" s="27"/>
      <c r="T498" s="26"/>
      <c r="U498" s="28"/>
      <c r="V498" s="26"/>
      <c r="W498" s="27"/>
      <c r="X498" s="23"/>
      <c r="Y498" s="28"/>
      <c r="Z498" s="23"/>
      <c r="AA498" s="27"/>
      <c r="AB498" s="23"/>
      <c r="AC498" s="23"/>
      <c r="AD498" s="23"/>
      <c r="AE498" s="26"/>
      <c r="AF498" s="51"/>
      <c r="AG498" s="25"/>
      <c r="AH498" s="25"/>
    </row>
    <row r="499" spans="1:34" ht="12.75">
      <c r="A499" s="23"/>
      <c r="B499" s="23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3"/>
      <c r="O499" s="24"/>
      <c r="P499" s="563"/>
      <c r="Q499" s="25"/>
      <c r="R499" s="26"/>
      <c r="S499" s="27"/>
      <c r="T499" s="26"/>
      <c r="U499" s="28"/>
      <c r="V499" s="26"/>
      <c r="W499" s="27"/>
      <c r="X499" s="23"/>
      <c r="Y499" s="28"/>
      <c r="Z499" s="23"/>
      <c r="AA499" s="27"/>
      <c r="AB499" s="23"/>
      <c r="AC499" s="23"/>
      <c r="AD499" s="23"/>
      <c r="AE499" s="26"/>
      <c r="AF499" s="51"/>
      <c r="AG499" s="25"/>
      <c r="AH499" s="25"/>
    </row>
    <row r="500" spans="1:34" ht="12.75">
      <c r="A500" s="23"/>
      <c r="B500" s="23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3"/>
      <c r="O500" s="24"/>
      <c r="P500" s="563"/>
      <c r="Q500" s="25"/>
      <c r="R500" s="26"/>
      <c r="S500" s="27"/>
      <c r="T500" s="26"/>
      <c r="U500" s="28"/>
      <c r="V500" s="26"/>
      <c r="W500" s="27"/>
      <c r="X500" s="23"/>
      <c r="Y500" s="28"/>
      <c r="Z500" s="23"/>
      <c r="AA500" s="27"/>
      <c r="AB500" s="23"/>
      <c r="AC500" s="23"/>
      <c r="AD500" s="23"/>
      <c r="AE500" s="26"/>
      <c r="AF500" s="51"/>
      <c r="AG500" s="25"/>
      <c r="AH500" s="25"/>
    </row>
    <row r="501" spans="1:34" ht="12.75">
      <c r="A501" s="23"/>
      <c r="B501" s="23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3"/>
      <c r="O501" s="24"/>
      <c r="P501" s="563"/>
      <c r="Q501" s="25"/>
      <c r="R501" s="26"/>
      <c r="S501" s="27"/>
      <c r="T501" s="26"/>
      <c r="U501" s="28"/>
      <c r="V501" s="26"/>
      <c r="W501" s="27"/>
      <c r="X501" s="23"/>
      <c r="Y501" s="28"/>
      <c r="Z501" s="23"/>
      <c r="AA501" s="27"/>
      <c r="AB501" s="23"/>
      <c r="AC501" s="23"/>
      <c r="AD501" s="23"/>
      <c r="AE501" s="26"/>
      <c r="AF501" s="51"/>
      <c r="AG501" s="25"/>
      <c r="AH501" s="25"/>
    </row>
    <row r="502" spans="1:34" ht="12.75">
      <c r="A502" s="23"/>
      <c r="B502" s="23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3"/>
      <c r="O502" s="24"/>
      <c r="P502" s="563"/>
      <c r="Q502" s="25"/>
      <c r="R502" s="26"/>
      <c r="S502" s="27"/>
      <c r="T502" s="26"/>
      <c r="U502" s="28"/>
      <c r="V502" s="26"/>
      <c r="W502" s="27"/>
      <c r="X502" s="23"/>
      <c r="Y502" s="28"/>
      <c r="Z502" s="23"/>
      <c r="AA502" s="27"/>
      <c r="AB502" s="23"/>
      <c r="AC502" s="23"/>
      <c r="AD502" s="23"/>
      <c r="AE502" s="26"/>
      <c r="AF502" s="51"/>
      <c r="AG502" s="25"/>
      <c r="AH502" s="25"/>
    </row>
    <row r="503" spans="1:34" ht="12.75">
      <c r="A503" s="23"/>
      <c r="B503" s="23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3"/>
      <c r="O503" s="24"/>
      <c r="P503" s="563"/>
      <c r="Q503" s="25"/>
      <c r="R503" s="26"/>
      <c r="S503" s="27"/>
      <c r="T503" s="26"/>
      <c r="U503" s="28"/>
      <c r="V503" s="26"/>
      <c r="W503" s="27"/>
      <c r="X503" s="23"/>
      <c r="Y503" s="28"/>
      <c r="Z503" s="23"/>
      <c r="AA503" s="27"/>
      <c r="AB503" s="23"/>
      <c r="AC503" s="23"/>
      <c r="AD503" s="23"/>
      <c r="AE503" s="26"/>
      <c r="AF503" s="51"/>
      <c r="AG503" s="25"/>
      <c r="AH503" s="25"/>
    </row>
    <row r="504" spans="1:34" ht="12.75">
      <c r="A504" s="23"/>
      <c r="B504" s="23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3"/>
      <c r="O504" s="24"/>
      <c r="P504" s="563"/>
      <c r="Q504" s="25"/>
      <c r="R504" s="26"/>
      <c r="S504" s="27"/>
      <c r="T504" s="26"/>
      <c r="U504" s="28"/>
      <c r="V504" s="26"/>
      <c r="W504" s="27"/>
      <c r="X504" s="23"/>
      <c r="Y504" s="28"/>
      <c r="Z504" s="23"/>
      <c r="AA504" s="27"/>
      <c r="AB504" s="23"/>
      <c r="AC504" s="23"/>
      <c r="AD504" s="23"/>
      <c r="AE504" s="26"/>
      <c r="AF504" s="51"/>
      <c r="AG504" s="25"/>
      <c r="AH504" s="25"/>
    </row>
    <row r="505" spans="1:34" ht="12.75">
      <c r="A505" s="23"/>
      <c r="B505" s="23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3"/>
      <c r="O505" s="24"/>
      <c r="P505" s="563"/>
      <c r="Q505" s="25"/>
      <c r="R505" s="26"/>
      <c r="S505" s="27"/>
      <c r="T505" s="26"/>
      <c r="U505" s="28"/>
      <c r="V505" s="26"/>
      <c r="W505" s="27"/>
      <c r="X505" s="23"/>
      <c r="Y505" s="28"/>
      <c r="Z505" s="23"/>
      <c r="AA505" s="27"/>
      <c r="AB505" s="23"/>
      <c r="AC505" s="23"/>
      <c r="AD505" s="23"/>
      <c r="AE505" s="26"/>
      <c r="AF505" s="51"/>
      <c r="AG505" s="25"/>
      <c r="AH505" s="25"/>
    </row>
    <row r="506" spans="1:34" ht="12.75">
      <c r="A506" s="23"/>
      <c r="B506" s="23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3"/>
      <c r="O506" s="24"/>
      <c r="P506" s="563"/>
      <c r="Q506" s="25"/>
      <c r="R506" s="26"/>
      <c r="S506" s="27"/>
      <c r="T506" s="26"/>
      <c r="U506" s="28"/>
      <c r="V506" s="26"/>
      <c r="W506" s="27"/>
      <c r="X506" s="23"/>
      <c r="Y506" s="28"/>
      <c r="Z506" s="23"/>
      <c r="AA506" s="27"/>
      <c r="AB506" s="23"/>
      <c r="AC506" s="23"/>
      <c r="AD506" s="23"/>
      <c r="AE506" s="26"/>
      <c r="AF506" s="51"/>
      <c r="AG506" s="25"/>
      <c r="AH506" s="25"/>
    </row>
    <row r="507" spans="1:34" ht="12.75">
      <c r="A507" s="23"/>
      <c r="B507" s="23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3"/>
      <c r="O507" s="24"/>
      <c r="P507" s="563"/>
      <c r="Q507" s="25"/>
      <c r="R507" s="26"/>
      <c r="S507" s="27"/>
      <c r="T507" s="26"/>
      <c r="U507" s="28"/>
      <c r="V507" s="26"/>
      <c r="W507" s="27"/>
      <c r="X507" s="23"/>
      <c r="Y507" s="28"/>
      <c r="Z507" s="23"/>
      <c r="AA507" s="27"/>
      <c r="AB507" s="23"/>
      <c r="AC507" s="23"/>
      <c r="AD507" s="23"/>
      <c r="AE507" s="26"/>
      <c r="AF507" s="51"/>
      <c r="AG507" s="25"/>
      <c r="AH507" s="25"/>
    </row>
    <row r="508" spans="1:34" ht="12.75">
      <c r="A508" s="23"/>
      <c r="B508" s="23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3"/>
      <c r="O508" s="24"/>
      <c r="P508" s="563"/>
      <c r="Q508" s="25"/>
      <c r="R508" s="26"/>
      <c r="S508" s="27"/>
      <c r="T508" s="26"/>
      <c r="U508" s="28"/>
      <c r="V508" s="26"/>
      <c r="W508" s="27"/>
      <c r="X508" s="23"/>
      <c r="Y508" s="28"/>
      <c r="Z508" s="23"/>
      <c r="AA508" s="27"/>
      <c r="AB508" s="23"/>
      <c r="AC508" s="23"/>
      <c r="AD508" s="23"/>
      <c r="AE508" s="26"/>
      <c r="AF508" s="51"/>
      <c r="AG508" s="25"/>
      <c r="AH508" s="25"/>
    </row>
    <row r="509" spans="1:34" ht="12.75">
      <c r="A509" s="23"/>
      <c r="B509" s="23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3"/>
      <c r="O509" s="24"/>
      <c r="P509" s="563"/>
      <c r="Q509" s="25"/>
      <c r="R509" s="26"/>
      <c r="S509" s="27"/>
      <c r="T509" s="26"/>
      <c r="U509" s="28"/>
      <c r="V509" s="26"/>
      <c r="W509" s="27"/>
      <c r="X509" s="23"/>
      <c r="Y509" s="28"/>
      <c r="Z509" s="23"/>
      <c r="AA509" s="27"/>
      <c r="AB509" s="23"/>
      <c r="AC509" s="23"/>
      <c r="AD509" s="23"/>
      <c r="AE509" s="26"/>
      <c r="AF509" s="51"/>
      <c r="AG509" s="25"/>
      <c r="AH509" s="25"/>
    </row>
    <row r="510" spans="1:34" ht="12.75">
      <c r="A510" s="23"/>
      <c r="B510" s="23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3"/>
      <c r="O510" s="24"/>
      <c r="P510" s="563"/>
      <c r="Q510" s="25"/>
      <c r="R510" s="26"/>
      <c r="S510" s="27"/>
      <c r="T510" s="26"/>
      <c r="U510" s="28"/>
      <c r="V510" s="26"/>
      <c r="W510" s="27"/>
      <c r="X510" s="23"/>
      <c r="Y510" s="28"/>
      <c r="Z510" s="23"/>
      <c r="AA510" s="27"/>
      <c r="AB510" s="23"/>
      <c r="AC510" s="23"/>
      <c r="AD510" s="23"/>
      <c r="AE510" s="26"/>
      <c r="AF510" s="51"/>
      <c r="AG510" s="25"/>
      <c r="AH510" s="25"/>
    </row>
    <row r="511" spans="1:34" ht="12.75">
      <c r="A511" s="23"/>
      <c r="B511" s="23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3"/>
      <c r="O511" s="24"/>
      <c r="P511" s="563"/>
      <c r="Q511" s="25"/>
      <c r="R511" s="26"/>
      <c r="S511" s="27"/>
      <c r="T511" s="26"/>
      <c r="U511" s="28"/>
      <c r="V511" s="26"/>
      <c r="W511" s="27"/>
      <c r="X511" s="23"/>
      <c r="Y511" s="28"/>
      <c r="Z511" s="23"/>
      <c r="AA511" s="27"/>
      <c r="AB511" s="23"/>
      <c r="AC511" s="23"/>
      <c r="AD511" s="23"/>
      <c r="AE511" s="26"/>
      <c r="AF511" s="51"/>
      <c r="AG511" s="25"/>
      <c r="AH511" s="25"/>
    </row>
    <row r="512" spans="1:34" ht="12.75">
      <c r="A512" s="23"/>
      <c r="B512" s="23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3"/>
      <c r="O512" s="24"/>
      <c r="P512" s="563"/>
      <c r="Q512" s="25"/>
      <c r="R512" s="26"/>
      <c r="S512" s="27"/>
      <c r="T512" s="26"/>
      <c r="U512" s="28"/>
      <c r="V512" s="26"/>
      <c r="W512" s="27"/>
      <c r="X512" s="23"/>
      <c r="Y512" s="28"/>
      <c r="Z512" s="23"/>
      <c r="AA512" s="27"/>
      <c r="AB512" s="23"/>
      <c r="AC512" s="23"/>
      <c r="AD512" s="23"/>
      <c r="AE512" s="26"/>
      <c r="AF512" s="51"/>
      <c r="AG512" s="25"/>
      <c r="AH512" s="25"/>
    </row>
    <row r="513" spans="1:34" ht="12.75">
      <c r="A513" s="23"/>
      <c r="B513" s="23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3"/>
      <c r="O513" s="24"/>
      <c r="P513" s="563"/>
      <c r="Q513" s="25"/>
      <c r="R513" s="26"/>
      <c r="S513" s="27"/>
      <c r="T513" s="26"/>
      <c r="U513" s="28"/>
      <c r="V513" s="26"/>
      <c r="W513" s="27"/>
      <c r="X513" s="23"/>
      <c r="Y513" s="28"/>
      <c r="Z513" s="23"/>
      <c r="AA513" s="27"/>
      <c r="AB513" s="23"/>
      <c r="AC513" s="23"/>
      <c r="AD513" s="23"/>
      <c r="AE513" s="26"/>
      <c r="AF513" s="51"/>
      <c r="AG513" s="25"/>
      <c r="AH513" s="25"/>
    </row>
    <row r="514" spans="1:34" ht="12.75">
      <c r="A514" s="23"/>
      <c r="B514" s="23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3"/>
      <c r="O514" s="24"/>
      <c r="P514" s="563"/>
      <c r="Q514" s="25"/>
      <c r="R514" s="26"/>
      <c r="S514" s="27"/>
      <c r="T514" s="26"/>
      <c r="U514" s="28"/>
      <c r="V514" s="26"/>
      <c r="W514" s="27"/>
      <c r="X514" s="23"/>
      <c r="Y514" s="28"/>
      <c r="Z514" s="23"/>
      <c r="AA514" s="27"/>
      <c r="AB514" s="23"/>
      <c r="AC514" s="23"/>
      <c r="AD514" s="23"/>
      <c r="AE514" s="26"/>
      <c r="AF514" s="51"/>
      <c r="AG514" s="25"/>
      <c r="AH514" s="25"/>
    </row>
    <row r="515" spans="1:34" ht="12.75">
      <c r="A515" s="23"/>
      <c r="B515" s="23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3"/>
      <c r="O515" s="24"/>
      <c r="P515" s="563"/>
      <c r="Q515" s="25"/>
      <c r="R515" s="26"/>
      <c r="S515" s="27"/>
      <c r="T515" s="26"/>
      <c r="U515" s="28"/>
      <c r="V515" s="26"/>
      <c r="W515" s="27"/>
      <c r="X515" s="23"/>
      <c r="Y515" s="28"/>
      <c r="Z515" s="23"/>
      <c r="AA515" s="27"/>
      <c r="AB515" s="23"/>
      <c r="AC515" s="23"/>
      <c r="AD515" s="23"/>
      <c r="AE515" s="26"/>
      <c r="AF515" s="51"/>
      <c r="AG515" s="25"/>
      <c r="AH515" s="25"/>
    </row>
    <row r="516" spans="1:34" ht="12.75">
      <c r="A516" s="23"/>
      <c r="B516" s="23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3"/>
      <c r="O516" s="24"/>
      <c r="P516" s="563"/>
      <c r="Q516" s="25"/>
      <c r="R516" s="26"/>
      <c r="S516" s="27"/>
      <c r="T516" s="26"/>
      <c r="U516" s="28"/>
      <c r="V516" s="26"/>
      <c r="W516" s="27"/>
      <c r="X516" s="23"/>
      <c r="Y516" s="28"/>
      <c r="Z516" s="23"/>
      <c r="AA516" s="27"/>
      <c r="AB516" s="23"/>
      <c r="AC516" s="23"/>
      <c r="AD516" s="23"/>
      <c r="AE516" s="26"/>
      <c r="AF516" s="51"/>
      <c r="AG516" s="25"/>
      <c r="AH516" s="25"/>
    </row>
    <row r="517" spans="1:34" ht="12.75">
      <c r="A517" s="23"/>
      <c r="B517" s="23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3"/>
      <c r="O517" s="24"/>
      <c r="P517" s="563"/>
      <c r="Q517" s="25"/>
      <c r="R517" s="26"/>
      <c r="S517" s="27"/>
      <c r="T517" s="26"/>
      <c r="U517" s="28"/>
      <c r="V517" s="26"/>
      <c r="W517" s="27"/>
      <c r="X517" s="23"/>
      <c r="Y517" s="28"/>
      <c r="Z517" s="23"/>
      <c r="AA517" s="27"/>
      <c r="AB517" s="23"/>
      <c r="AC517" s="23"/>
      <c r="AD517" s="23"/>
      <c r="AE517" s="26"/>
      <c r="AF517" s="51"/>
      <c r="AG517" s="25"/>
      <c r="AH517" s="25"/>
    </row>
    <row r="518" spans="1:34" ht="12.75">
      <c r="A518" s="23"/>
      <c r="B518" s="23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3"/>
      <c r="O518" s="24"/>
      <c r="P518" s="563"/>
      <c r="Q518" s="25"/>
      <c r="R518" s="26"/>
      <c r="S518" s="27"/>
      <c r="T518" s="26"/>
      <c r="U518" s="28"/>
      <c r="V518" s="26"/>
      <c r="W518" s="27"/>
      <c r="X518" s="23"/>
      <c r="Y518" s="28"/>
      <c r="Z518" s="23"/>
      <c r="AA518" s="27"/>
      <c r="AB518" s="23"/>
      <c r="AC518" s="23"/>
      <c r="AD518" s="23"/>
      <c r="AE518" s="26"/>
      <c r="AF518" s="51"/>
      <c r="AG518" s="25"/>
      <c r="AH518" s="25"/>
    </row>
    <row r="519" spans="1:34" ht="12.75">
      <c r="A519" s="23"/>
      <c r="B519" s="23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3"/>
      <c r="O519" s="24"/>
      <c r="P519" s="563"/>
      <c r="Q519" s="25"/>
      <c r="R519" s="26"/>
      <c r="S519" s="27"/>
      <c r="T519" s="26"/>
      <c r="U519" s="28"/>
      <c r="V519" s="26"/>
      <c r="W519" s="27"/>
      <c r="X519" s="23"/>
      <c r="Y519" s="28"/>
      <c r="Z519" s="23"/>
      <c r="AA519" s="27"/>
      <c r="AB519" s="23"/>
      <c r="AC519" s="23"/>
      <c r="AD519" s="23"/>
      <c r="AE519" s="26"/>
      <c r="AF519" s="51"/>
      <c r="AG519" s="25"/>
      <c r="AH519" s="25"/>
    </row>
    <row r="520" spans="1:34" ht="12.75">
      <c r="A520" s="23"/>
      <c r="B520" s="23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3"/>
      <c r="O520" s="24"/>
      <c r="P520" s="563"/>
      <c r="Q520" s="25"/>
      <c r="R520" s="26"/>
      <c r="S520" s="27"/>
      <c r="T520" s="26"/>
      <c r="U520" s="28"/>
      <c r="V520" s="26"/>
      <c r="W520" s="27"/>
      <c r="X520" s="23"/>
      <c r="Y520" s="28"/>
      <c r="Z520" s="23"/>
      <c r="AA520" s="27"/>
      <c r="AB520" s="23"/>
      <c r="AC520" s="23"/>
      <c r="AD520" s="23"/>
      <c r="AE520" s="26"/>
      <c r="AF520" s="51"/>
      <c r="AG520" s="25"/>
      <c r="AH520" s="25"/>
    </row>
    <row r="521" spans="1:34" ht="12.75">
      <c r="A521" s="23"/>
      <c r="B521" s="23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3"/>
      <c r="O521" s="24"/>
      <c r="P521" s="563"/>
      <c r="Q521" s="25"/>
      <c r="R521" s="26"/>
      <c r="S521" s="27"/>
      <c r="T521" s="26"/>
      <c r="U521" s="28"/>
      <c r="V521" s="26"/>
      <c r="W521" s="27"/>
      <c r="X521" s="23"/>
      <c r="Y521" s="28"/>
      <c r="Z521" s="23"/>
      <c r="AA521" s="27"/>
      <c r="AB521" s="23"/>
      <c r="AC521" s="23"/>
      <c r="AD521" s="23"/>
      <c r="AE521" s="26"/>
      <c r="AF521" s="51"/>
      <c r="AG521" s="25"/>
      <c r="AH521" s="25"/>
    </row>
    <row r="522" spans="1:34" ht="12.75">
      <c r="A522" s="23"/>
      <c r="B522" s="23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3"/>
      <c r="O522" s="24"/>
      <c r="P522" s="563"/>
      <c r="Q522" s="25"/>
      <c r="R522" s="26"/>
      <c r="S522" s="27"/>
      <c r="T522" s="26"/>
      <c r="U522" s="28"/>
      <c r="V522" s="26"/>
      <c r="W522" s="27"/>
      <c r="X522" s="23"/>
      <c r="Y522" s="28"/>
      <c r="Z522" s="23"/>
      <c r="AA522" s="27"/>
      <c r="AB522" s="23"/>
      <c r="AC522" s="23"/>
      <c r="AD522" s="23"/>
      <c r="AE522" s="26"/>
      <c r="AF522" s="51"/>
      <c r="AG522" s="25"/>
      <c r="AH522" s="25"/>
    </row>
    <row r="523" spans="1:34" ht="12.75">
      <c r="A523" s="23"/>
      <c r="B523" s="23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3"/>
      <c r="O523" s="24"/>
      <c r="P523" s="563"/>
      <c r="Q523" s="25"/>
      <c r="R523" s="26"/>
      <c r="S523" s="27"/>
      <c r="T523" s="26"/>
      <c r="U523" s="28"/>
      <c r="V523" s="26"/>
      <c r="W523" s="27"/>
      <c r="X523" s="23"/>
      <c r="Y523" s="28"/>
      <c r="Z523" s="23"/>
      <c r="AA523" s="27"/>
      <c r="AB523" s="23"/>
      <c r="AC523" s="23"/>
      <c r="AD523" s="23"/>
      <c r="AE523" s="26"/>
      <c r="AF523" s="51"/>
      <c r="AG523" s="25"/>
      <c r="AH523" s="25"/>
    </row>
    <row r="524" spans="1:34" ht="12.75">
      <c r="A524" s="23"/>
      <c r="B524" s="23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3"/>
      <c r="O524" s="24"/>
      <c r="P524" s="563"/>
      <c r="Q524" s="25"/>
      <c r="R524" s="26"/>
      <c r="S524" s="27"/>
      <c r="T524" s="26"/>
      <c r="U524" s="28"/>
      <c r="V524" s="26"/>
      <c r="W524" s="27"/>
      <c r="X524" s="23"/>
      <c r="Y524" s="28"/>
      <c r="Z524" s="23"/>
      <c r="AA524" s="27"/>
      <c r="AB524" s="23"/>
      <c r="AC524" s="23"/>
      <c r="AD524" s="23"/>
      <c r="AE524" s="26"/>
      <c r="AF524" s="51"/>
      <c r="AG524" s="25"/>
      <c r="AH524" s="25"/>
    </row>
    <row r="525" spans="1:34" ht="12.75">
      <c r="A525" s="23"/>
      <c r="B525" s="23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3"/>
      <c r="O525" s="24"/>
      <c r="P525" s="563"/>
      <c r="Q525" s="25"/>
      <c r="R525" s="26"/>
      <c r="S525" s="27"/>
      <c r="T525" s="26"/>
      <c r="U525" s="28"/>
      <c r="V525" s="26"/>
      <c r="W525" s="27"/>
      <c r="X525" s="23"/>
      <c r="Y525" s="28"/>
      <c r="Z525" s="23"/>
      <c r="AA525" s="27"/>
      <c r="AB525" s="23"/>
      <c r="AC525" s="23"/>
      <c r="AD525" s="23"/>
      <c r="AE525" s="26"/>
      <c r="AF525" s="51"/>
      <c r="AG525" s="25"/>
      <c r="AH525" s="25"/>
    </row>
    <row r="526" spans="1:34" ht="12.75">
      <c r="A526" s="23"/>
      <c r="B526" s="23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3"/>
      <c r="O526" s="24"/>
      <c r="P526" s="563"/>
      <c r="Q526" s="25"/>
      <c r="R526" s="26"/>
      <c r="S526" s="27"/>
      <c r="T526" s="26"/>
      <c r="U526" s="28"/>
      <c r="V526" s="26"/>
      <c r="W526" s="27"/>
      <c r="X526" s="23"/>
      <c r="Y526" s="28"/>
      <c r="Z526" s="23"/>
      <c r="AA526" s="27"/>
      <c r="AB526" s="23"/>
      <c r="AC526" s="23"/>
      <c r="AD526" s="23"/>
      <c r="AE526" s="26"/>
      <c r="AF526" s="51"/>
      <c r="AG526" s="25"/>
      <c r="AH526" s="25"/>
    </row>
    <row r="527" spans="1:34" ht="12.75">
      <c r="A527" s="23"/>
      <c r="B527" s="23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3"/>
      <c r="O527" s="24"/>
      <c r="P527" s="563"/>
      <c r="Q527" s="25"/>
      <c r="R527" s="26"/>
      <c r="S527" s="27"/>
      <c r="T527" s="26"/>
      <c r="U527" s="28"/>
      <c r="V527" s="26"/>
      <c r="W527" s="27"/>
      <c r="X527" s="23"/>
      <c r="Y527" s="28"/>
      <c r="Z527" s="23"/>
      <c r="AA527" s="27"/>
      <c r="AB527" s="23"/>
      <c r="AC527" s="23"/>
      <c r="AD527" s="23"/>
      <c r="AE527" s="26"/>
      <c r="AF527" s="51"/>
      <c r="AG527" s="25"/>
      <c r="AH527" s="25"/>
    </row>
    <row r="528" spans="1:34" ht="12.75">
      <c r="A528" s="23"/>
      <c r="B528" s="23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3"/>
      <c r="O528" s="24"/>
      <c r="P528" s="563"/>
      <c r="Q528" s="25"/>
      <c r="R528" s="26"/>
      <c r="S528" s="27"/>
      <c r="T528" s="26"/>
      <c r="U528" s="28"/>
      <c r="V528" s="26"/>
      <c r="W528" s="27"/>
      <c r="X528" s="23"/>
      <c r="Y528" s="28"/>
      <c r="Z528" s="23"/>
      <c r="AA528" s="27"/>
      <c r="AB528" s="23"/>
      <c r="AC528" s="23"/>
      <c r="AD528" s="23"/>
      <c r="AE528" s="26"/>
      <c r="AF528" s="51"/>
      <c r="AG528" s="25"/>
      <c r="AH528" s="25"/>
    </row>
    <row r="529" spans="1:34" ht="12.75">
      <c r="A529" s="23"/>
      <c r="B529" s="23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3"/>
      <c r="O529" s="24"/>
      <c r="P529" s="563"/>
      <c r="Q529" s="25"/>
      <c r="R529" s="26"/>
      <c r="S529" s="27"/>
      <c r="T529" s="26"/>
      <c r="U529" s="28"/>
      <c r="V529" s="26"/>
      <c r="W529" s="27"/>
      <c r="X529" s="23"/>
      <c r="Y529" s="28"/>
      <c r="Z529" s="23"/>
      <c r="AA529" s="27"/>
      <c r="AB529" s="23"/>
      <c r="AC529" s="23"/>
      <c r="AD529" s="23"/>
      <c r="AE529" s="26"/>
      <c r="AF529" s="51"/>
      <c r="AG529" s="25"/>
      <c r="AH529" s="25"/>
    </row>
    <row r="530" spans="1:34" ht="12.75">
      <c r="A530" s="23"/>
      <c r="B530" s="23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3"/>
      <c r="O530" s="24"/>
      <c r="P530" s="563"/>
      <c r="Q530" s="25"/>
      <c r="R530" s="26"/>
      <c r="S530" s="27"/>
      <c r="T530" s="26"/>
      <c r="U530" s="28"/>
      <c r="V530" s="26"/>
      <c r="W530" s="27"/>
      <c r="X530" s="23"/>
      <c r="Y530" s="28"/>
      <c r="Z530" s="23"/>
      <c r="AA530" s="27"/>
      <c r="AB530" s="23"/>
      <c r="AC530" s="23"/>
      <c r="AD530" s="23"/>
      <c r="AE530" s="26"/>
      <c r="AF530" s="51"/>
      <c r="AG530" s="25"/>
      <c r="AH530" s="25"/>
    </row>
    <row r="531" spans="1:34" ht="12.75">
      <c r="A531" s="23"/>
      <c r="B531" s="23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3"/>
      <c r="O531" s="24"/>
      <c r="P531" s="563"/>
      <c r="Q531" s="25"/>
      <c r="R531" s="26"/>
      <c r="S531" s="27"/>
      <c r="T531" s="26"/>
      <c r="U531" s="28"/>
      <c r="V531" s="26"/>
      <c r="W531" s="27"/>
      <c r="X531" s="23"/>
      <c r="Y531" s="28"/>
      <c r="Z531" s="23"/>
      <c r="AA531" s="27"/>
      <c r="AB531" s="23"/>
      <c r="AC531" s="23"/>
      <c r="AD531" s="23"/>
      <c r="AE531" s="26"/>
      <c r="AF531" s="51"/>
      <c r="AG531" s="25"/>
      <c r="AH531" s="25"/>
    </row>
    <row r="532" spans="1:34" ht="12.75">
      <c r="A532" s="23"/>
      <c r="B532" s="23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3"/>
      <c r="O532" s="24"/>
      <c r="P532" s="563"/>
      <c r="Q532" s="25"/>
      <c r="R532" s="26"/>
      <c r="S532" s="27"/>
      <c r="T532" s="26"/>
      <c r="U532" s="28"/>
      <c r="V532" s="26"/>
      <c r="W532" s="27"/>
      <c r="X532" s="23"/>
      <c r="Y532" s="28"/>
      <c r="Z532" s="23"/>
      <c r="AA532" s="27"/>
      <c r="AB532" s="23"/>
      <c r="AC532" s="23"/>
      <c r="AD532" s="23"/>
      <c r="AE532" s="26"/>
      <c r="AF532" s="51"/>
      <c r="AG532" s="25"/>
      <c r="AH532" s="25"/>
    </row>
    <row r="533" spans="1:34" ht="12.75">
      <c r="A533" s="23"/>
      <c r="B533" s="23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3"/>
      <c r="O533" s="24"/>
      <c r="P533" s="563"/>
      <c r="Q533" s="25"/>
      <c r="R533" s="26"/>
      <c r="S533" s="27"/>
      <c r="T533" s="26"/>
      <c r="U533" s="28"/>
      <c r="V533" s="26"/>
      <c r="W533" s="27"/>
      <c r="X533" s="23"/>
      <c r="Y533" s="28"/>
      <c r="Z533" s="23"/>
      <c r="AA533" s="27"/>
      <c r="AB533" s="23"/>
      <c r="AC533" s="23"/>
      <c r="AD533" s="23"/>
      <c r="AE533" s="26"/>
      <c r="AF533" s="51"/>
      <c r="AG533" s="25"/>
      <c r="AH533" s="25"/>
    </row>
    <row r="534" spans="1:34" ht="12.75">
      <c r="A534" s="23"/>
      <c r="B534" s="23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3"/>
      <c r="O534" s="24"/>
      <c r="P534" s="563"/>
      <c r="Q534" s="25"/>
      <c r="R534" s="26"/>
      <c r="S534" s="27"/>
      <c r="T534" s="26"/>
      <c r="U534" s="28"/>
      <c r="V534" s="26"/>
      <c r="W534" s="27"/>
      <c r="X534" s="23"/>
      <c r="Y534" s="28"/>
      <c r="Z534" s="23"/>
      <c r="AA534" s="27"/>
      <c r="AB534" s="23"/>
      <c r="AC534" s="23"/>
      <c r="AD534" s="23"/>
      <c r="AE534" s="26"/>
      <c r="AF534" s="51"/>
      <c r="AG534" s="25"/>
      <c r="AH534" s="25"/>
    </row>
    <row r="535" spans="1:34" ht="12.75">
      <c r="A535" s="23"/>
      <c r="B535" s="23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3"/>
      <c r="O535" s="24"/>
      <c r="P535" s="563"/>
      <c r="Q535" s="25"/>
      <c r="R535" s="26"/>
      <c r="S535" s="27"/>
      <c r="T535" s="26"/>
      <c r="U535" s="28"/>
      <c r="V535" s="26"/>
      <c r="W535" s="27"/>
      <c r="X535" s="23"/>
      <c r="Y535" s="28"/>
      <c r="Z535" s="23"/>
      <c r="AA535" s="27"/>
      <c r="AB535" s="23"/>
      <c r="AC535" s="23"/>
      <c r="AD535" s="23"/>
      <c r="AE535" s="26"/>
      <c r="AF535" s="51"/>
      <c r="AG535" s="25"/>
      <c r="AH535" s="25"/>
    </row>
    <row r="536" spans="1:34" ht="12.75">
      <c r="A536" s="23"/>
      <c r="B536" s="23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3"/>
      <c r="O536" s="24"/>
      <c r="P536" s="563"/>
      <c r="Q536" s="25"/>
      <c r="R536" s="26"/>
      <c r="S536" s="27"/>
      <c r="T536" s="26"/>
      <c r="U536" s="28"/>
      <c r="V536" s="26"/>
      <c r="W536" s="27"/>
      <c r="X536" s="23"/>
      <c r="Y536" s="28"/>
      <c r="Z536" s="23"/>
      <c r="AA536" s="27"/>
      <c r="AB536" s="23"/>
      <c r="AC536" s="23"/>
      <c r="AD536" s="23"/>
      <c r="AE536" s="26"/>
      <c r="AF536" s="51"/>
      <c r="AG536" s="25"/>
      <c r="AH536" s="25"/>
    </row>
    <row r="537" spans="1:34" ht="12.75">
      <c r="A537" s="23"/>
      <c r="B537" s="23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3"/>
      <c r="O537" s="24"/>
      <c r="P537" s="563"/>
      <c r="Q537" s="25"/>
      <c r="R537" s="26"/>
      <c r="S537" s="27"/>
      <c r="T537" s="26"/>
      <c r="U537" s="28"/>
      <c r="V537" s="26"/>
      <c r="W537" s="27"/>
      <c r="X537" s="23"/>
      <c r="Y537" s="28"/>
      <c r="Z537" s="23"/>
      <c r="AA537" s="27"/>
      <c r="AB537" s="23"/>
      <c r="AC537" s="23"/>
      <c r="AD537" s="23"/>
      <c r="AE537" s="26"/>
      <c r="AF537" s="51"/>
      <c r="AG537" s="25"/>
      <c r="AH537" s="25"/>
    </row>
    <row r="538" spans="1:34" ht="12.75">
      <c r="A538" s="23"/>
      <c r="B538" s="23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3"/>
      <c r="O538" s="24"/>
      <c r="P538" s="563"/>
      <c r="Q538" s="25"/>
      <c r="R538" s="26"/>
      <c r="S538" s="27"/>
      <c r="T538" s="26"/>
      <c r="U538" s="28"/>
      <c r="V538" s="26"/>
      <c r="W538" s="27"/>
      <c r="X538" s="23"/>
      <c r="Y538" s="28"/>
      <c r="Z538" s="23"/>
      <c r="AA538" s="27"/>
      <c r="AB538" s="23"/>
      <c r="AC538" s="23"/>
      <c r="AD538" s="23"/>
      <c r="AE538" s="26"/>
      <c r="AF538" s="51"/>
      <c r="AG538" s="25"/>
      <c r="AH538" s="25"/>
    </row>
    <row r="539" spans="1:34" ht="12.75">
      <c r="A539" s="23"/>
      <c r="B539" s="23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3"/>
      <c r="O539" s="24"/>
      <c r="P539" s="563"/>
      <c r="Q539" s="25"/>
      <c r="R539" s="26"/>
      <c r="S539" s="27"/>
      <c r="T539" s="26"/>
      <c r="U539" s="28"/>
      <c r="V539" s="26"/>
      <c r="W539" s="27"/>
      <c r="X539" s="23"/>
      <c r="Y539" s="28"/>
      <c r="Z539" s="23"/>
      <c r="AA539" s="27"/>
      <c r="AB539" s="23"/>
      <c r="AC539" s="23"/>
      <c r="AD539" s="23"/>
      <c r="AE539" s="26"/>
      <c r="AF539" s="51"/>
      <c r="AG539" s="25"/>
      <c r="AH539" s="25"/>
    </row>
    <row r="540" spans="1:34" ht="12.75">
      <c r="A540" s="23"/>
      <c r="B540" s="23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3"/>
      <c r="O540" s="24"/>
      <c r="P540" s="563"/>
      <c r="Q540" s="25"/>
      <c r="R540" s="26"/>
      <c r="S540" s="27"/>
      <c r="T540" s="26"/>
      <c r="U540" s="28"/>
      <c r="V540" s="26"/>
      <c r="W540" s="27"/>
      <c r="X540" s="23"/>
      <c r="Y540" s="28"/>
      <c r="Z540" s="23"/>
      <c r="AA540" s="27"/>
      <c r="AB540" s="23"/>
      <c r="AC540" s="23"/>
      <c r="AD540" s="23"/>
      <c r="AE540" s="26"/>
      <c r="AF540" s="51"/>
      <c r="AG540" s="25"/>
      <c r="AH540" s="25"/>
    </row>
    <row r="541" spans="1:34" ht="12.75">
      <c r="A541" s="23"/>
      <c r="B541" s="23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3"/>
      <c r="O541" s="24"/>
      <c r="P541" s="563"/>
      <c r="Q541" s="25"/>
      <c r="R541" s="26"/>
      <c r="S541" s="27"/>
      <c r="T541" s="26"/>
      <c r="U541" s="28"/>
      <c r="V541" s="26"/>
      <c r="W541" s="27"/>
      <c r="X541" s="23"/>
      <c r="Y541" s="28"/>
      <c r="Z541" s="23"/>
      <c r="AA541" s="27"/>
      <c r="AB541" s="23"/>
      <c r="AC541" s="23"/>
      <c r="AD541" s="23"/>
      <c r="AE541" s="26"/>
      <c r="AF541" s="51"/>
      <c r="AG541" s="25"/>
      <c r="AH541" s="25"/>
    </row>
    <row r="542" spans="1:34" ht="12.75">
      <c r="A542" s="23"/>
      <c r="B542" s="23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3"/>
      <c r="O542" s="24"/>
      <c r="P542" s="563"/>
      <c r="Q542" s="25"/>
      <c r="R542" s="26"/>
      <c r="S542" s="27"/>
      <c r="T542" s="26"/>
      <c r="U542" s="28"/>
      <c r="V542" s="26"/>
      <c r="W542" s="27"/>
      <c r="X542" s="23"/>
      <c r="Y542" s="28"/>
      <c r="Z542" s="23"/>
      <c r="AA542" s="27"/>
      <c r="AB542" s="23"/>
      <c r="AC542" s="23"/>
      <c r="AD542" s="23"/>
      <c r="AE542" s="26"/>
      <c r="AF542" s="51"/>
      <c r="AG542" s="25"/>
      <c r="AH542" s="25"/>
    </row>
    <row r="543" spans="1:34" ht="12.75">
      <c r="A543" s="23"/>
      <c r="B543" s="23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3"/>
      <c r="O543" s="24"/>
      <c r="P543" s="563"/>
      <c r="Q543" s="25"/>
      <c r="R543" s="26"/>
      <c r="S543" s="27"/>
      <c r="T543" s="26"/>
      <c r="U543" s="28"/>
      <c r="V543" s="26"/>
      <c r="W543" s="27"/>
      <c r="X543" s="23"/>
      <c r="Y543" s="28"/>
      <c r="Z543" s="23"/>
      <c r="AA543" s="27"/>
      <c r="AB543" s="23"/>
      <c r="AC543" s="23"/>
      <c r="AD543" s="23"/>
      <c r="AE543" s="26"/>
      <c r="AF543" s="51"/>
      <c r="AG543" s="25"/>
      <c r="AH543" s="25"/>
    </row>
    <row r="544" spans="1:34" ht="12.75">
      <c r="A544" s="23"/>
      <c r="B544" s="23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3"/>
      <c r="O544" s="24"/>
      <c r="P544" s="563"/>
      <c r="Q544" s="25"/>
      <c r="R544" s="26"/>
      <c r="S544" s="27"/>
      <c r="T544" s="26"/>
      <c r="U544" s="28"/>
      <c r="V544" s="26"/>
      <c r="W544" s="27"/>
      <c r="X544" s="23"/>
      <c r="Y544" s="28"/>
      <c r="Z544" s="23"/>
      <c r="AA544" s="27"/>
      <c r="AB544" s="23"/>
      <c r="AC544" s="23"/>
      <c r="AD544" s="23"/>
      <c r="AE544" s="26"/>
      <c r="AF544" s="51"/>
      <c r="AG544" s="25"/>
      <c r="AH544" s="25"/>
    </row>
    <row r="545" spans="1:34" ht="12.75">
      <c r="A545" s="23"/>
      <c r="B545" s="23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3"/>
      <c r="O545" s="24"/>
      <c r="P545" s="563"/>
      <c r="Q545" s="25"/>
      <c r="R545" s="26"/>
      <c r="S545" s="27"/>
      <c r="T545" s="26"/>
      <c r="U545" s="28"/>
      <c r="V545" s="26"/>
      <c r="W545" s="27"/>
      <c r="X545" s="23"/>
      <c r="Y545" s="28"/>
      <c r="Z545" s="23"/>
      <c r="AA545" s="27"/>
      <c r="AB545" s="23"/>
      <c r="AC545" s="23"/>
      <c r="AD545" s="23"/>
      <c r="AE545" s="26"/>
      <c r="AF545" s="51"/>
      <c r="AG545" s="25"/>
      <c r="AH545" s="25"/>
    </row>
    <row r="546" spans="1:34" ht="12.75">
      <c r="A546" s="23"/>
      <c r="B546" s="23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3"/>
      <c r="O546" s="24"/>
      <c r="P546" s="563"/>
      <c r="Q546" s="25"/>
      <c r="R546" s="26"/>
      <c r="S546" s="27"/>
      <c r="T546" s="26"/>
      <c r="U546" s="28"/>
      <c r="V546" s="26"/>
      <c r="W546" s="27"/>
      <c r="X546" s="23"/>
      <c r="Y546" s="28"/>
      <c r="Z546" s="23"/>
      <c r="AA546" s="27"/>
      <c r="AB546" s="23"/>
      <c r="AC546" s="23"/>
      <c r="AD546" s="23"/>
      <c r="AE546" s="26"/>
      <c r="AF546" s="51"/>
      <c r="AG546" s="25"/>
      <c r="AH546" s="25"/>
    </row>
    <row r="547" spans="1:34" ht="12.75">
      <c r="A547" s="23"/>
      <c r="B547" s="23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3"/>
      <c r="O547" s="24"/>
      <c r="P547" s="563"/>
      <c r="Q547" s="25"/>
      <c r="R547" s="26"/>
      <c r="S547" s="27"/>
      <c r="T547" s="26"/>
      <c r="U547" s="28"/>
      <c r="V547" s="26"/>
      <c r="W547" s="27"/>
      <c r="X547" s="23"/>
      <c r="Y547" s="28"/>
      <c r="Z547" s="23"/>
      <c r="AA547" s="27"/>
      <c r="AB547" s="23"/>
      <c r="AC547" s="23"/>
      <c r="AD547" s="23"/>
      <c r="AE547" s="26"/>
      <c r="AF547" s="51"/>
      <c r="AG547" s="25"/>
      <c r="AH547" s="25"/>
    </row>
    <row r="548" spans="1:34" ht="12.75">
      <c r="A548" s="23"/>
      <c r="B548" s="23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3"/>
      <c r="O548" s="24"/>
      <c r="P548" s="563"/>
      <c r="Q548" s="25"/>
      <c r="R548" s="26"/>
      <c r="S548" s="27"/>
      <c r="T548" s="26"/>
      <c r="U548" s="28"/>
      <c r="V548" s="26"/>
      <c r="W548" s="27"/>
      <c r="X548" s="23"/>
      <c r="Y548" s="28"/>
      <c r="Z548" s="23"/>
      <c r="AA548" s="27"/>
      <c r="AB548" s="23"/>
      <c r="AC548" s="23"/>
      <c r="AD548" s="23"/>
      <c r="AE548" s="26"/>
      <c r="AF548" s="51"/>
      <c r="AG548" s="25"/>
      <c r="AH548" s="25"/>
    </row>
    <row r="549" spans="1:34" ht="12.75">
      <c r="A549" s="23"/>
      <c r="B549" s="23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3"/>
      <c r="O549" s="24"/>
      <c r="P549" s="563"/>
      <c r="Q549" s="25"/>
      <c r="R549" s="26"/>
      <c r="S549" s="27"/>
      <c r="T549" s="26"/>
      <c r="U549" s="28"/>
      <c r="V549" s="26"/>
      <c r="W549" s="27"/>
      <c r="X549" s="23"/>
      <c r="Y549" s="28"/>
      <c r="Z549" s="23"/>
      <c r="AA549" s="27"/>
      <c r="AB549" s="23"/>
      <c r="AC549" s="23"/>
      <c r="AD549" s="23"/>
      <c r="AE549" s="26"/>
      <c r="AF549" s="51"/>
      <c r="AG549" s="25"/>
      <c r="AH549" s="25"/>
    </row>
    <row r="550" spans="1:34" ht="12.75">
      <c r="A550" s="23"/>
      <c r="B550" s="23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3"/>
      <c r="O550" s="24"/>
      <c r="P550" s="563"/>
      <c r="Q550" s="25"/>
      <c r="R550" s="26"/>
      <c r="S550" s="27"/>
      <c r="T550" s="26"/>
      <c r="U550" s="28"/>
      <c r="V550" s="26"/>
      <c r="W550" s="27"/>
      <c r="X550" s="23"/>
      <c r="Y550" s="28"/>
      <c r="Z550" s="23"/>
      <c r="AA550" s="27"/>
      <c r="AB550" s="23"/>
      <c r="AC550" s="23"/>
      <c r="AD550" s="23"/>
      <c r="AE550" s="26"/>
      <c r="AF550" s="51"/>
      <c r="AG550" s="25"/>
      <c r="AH550" s="25"/>
    </row>
    <row r="551" spans="1:34" ht="12.75">
      <c r="A551" s="23"/>
      <c r="B551" s="23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3"/>
      <c r="O551" s="24"/>
      <c r="P551" s="563"/>
      <c r="Q551" s="25"/>
      <c r="R551" s="26"/>
      <c r="S551" s="27"/>
      <c r="T551" s="26"/>
      <c r="U551" s="28"/>
      <c r="V551" s="26"/>
      <c r="W551" s="27"/>
      <c r="X551" s="23"/>
      <c r="Y551" s="28"/>
      <c r="Z551" s="23"/>
      <c r="AA551" s="27"/>
      <c r="AB551" s="23"/>
      <c r="AC551" s="23"/>
      <c r="AD551" s="23"/>
      <c r="AE551" s="26"/>
      <c r="AF551" s="51"/>
      <c r="AG551" s="25"/>
      <c r="AH551" s="25"/>
    </row>
    <row r="552" spans="1:34" ht="12.75">
      <c r="A552" s="23"/>
      <c r="B552" s="23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3"/>
      <c r="O552" s="24"/>
      <c r="P552" s="563"/>
      <c r="Q552" s="25"/>
      <c r="R552" s="26"/>
      <c r="S552" s="27"/>
      <c r="T552" s="26"/>
      <c r="U552" s="28"/>
      <c r="V552" s="26"/>
      <c r="W552" s="27"/>
      <c r="X552" s="23"/>
      <c r="Y552" s="28"/>
      <c r="Z552" s="23"/>
      <c r="AA552" s="27"/>
      <c r="AB552" s="23"/>
      <c r="AC552" s="23"/>
      <c r="AD552" s="23"/>
      <c r="AE552" s="26"/>
      <c r="AF552" s="51"/>
      <c r="AG552" s="25"/>
      <c r="AH552" s="25"/>
    </row>
    <row r="553" spans="1:34" ht="12.75">
      <c r="A553" s="23"/>
      <c r="B553" s="23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3"/>
      <c r="O553" s="24"/>
      <c r="P553" s="563"/>
      <c r="Q553" s="25"/>
      <c r="R553" s="26"/>
      <c r="S553" s="27"/>
      <c r="T553" s="26"/>
      <c r="U553" s="28"/>
      <c r="V553" s="26"/>
      <c r="W553" s="27"/>
      <c r="X553" s="23"/>
      <c r="Y553" s="28"/>
      <c r="Z553" s="23"/>
      <c r="AA553" s="27"/>
      <c r="AB553" s="23"/>
      <c r="AC553" s="23"/>
      <c r="AD553" s="23"/>
      <c r="AE553" s="26"/>
      <c r="AF553" s="51"/>
      <c r="AG553" s="25"/>
      <c r="AH553" s="25"/>
    </row>
    <row r="554" spans="1:34" ht="12.75">
      <c r="A554" s="23"/>
      <c r="B554" s="23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3"/>
      <c r="O554" s="24"/>
      <c r="P554" s="563"/>
      <c r="Q554" s="25"/>
      <c r="R554" s="26"/>
      <c r="S554" s="27"/>
      <c r="T554" s="26"/>
      <c r="U554" s="28"/>
      <c r="V554" s="26"/>
      <c r="W554" s="27"/>
      <c r="X554" s="23"/>
      <c r="Y554" s="28"/>
      <c r="Z554" s="23"/>
      <c r="AA554" s="27"/>
      <c r="AB554" s="23"/>
      <c r="AC554" s="23"/>
      <c r="AD554" s="23"/>
      <c r="AE554" s="26"/>
      <c r="AF554" s="51"/>
      <c r="AG554" s="25"/>
      <c r="AH554" s="25"/>
    </row>
    <row r="555" spans="1:34" ht="12.75">
      <c r="A555" s="23"/>
      <c r="B555" s="23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3"/>
      <c r="O555" s="24"/>
      <c r="P555" s="563"/>
      <c r="Q555" s="25"/>
      <c r="R555" s="26"/>
      <c r="S555" s="27"/>
      <c r="T555" s="26"/>
      <c r="U555" s="28"/>
      <c r="V555" s="26"/>
      <c r="W555" s="27"/>
      <c r="X555" s="23"/>
      <c r="Y555" s="28"/>
      <c r="Z555" s="23"/>
      <c r="AA555" s="27"/>
      <c r="AB555" s="23"/>
      <c r="AC555" s="23"/>
      <c r="AD555" s="23"/>
      <c r="AE555" s="26"/>
      <c r="AF555" s="51"/>
      <c r="AG555" s="25"/>
      <c r="AH555" s="25"/>
    </row>
    <row r="556" spans="1:34" ht="12.75">
      <c r="A556" s="23"/>
      <c r="B556" s="23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3"/>
      <c r="O556" s="24"/>
      <c r="P556" s="563"/>
      <c r="Q556" s="25"/>
      <c r="R556" s="26"/>
      <c r="S556" s="27"/>
      <c r="T556" s="26"/>
      <c r="U556" s="28"/>
      <c r="V556" s="26"/>
      <c r="W556" s="27"/>
      <c r="X556" s="23"/>
      <c r="Y556" s="28"/>
      <c r="Z556" s="23"/>
      <c r="AA556" s="27"/>
      <c r="AB556" s="23"/>
      <c r="AC556" s="23"/>
      <c r="AD556" s="23"/>
      <c r="AE556" s="26"/>
      <c r="AF556" s="51"/>
      <c r="AG556" s="25"/>
      <c r="AH556" s="25"/>
    </row>
    <row r="557" spans="1:34" ht="12.75">
      <c r="A557" s="23"/>
      <c r="B557" s="23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3"/>
      <c r="O557" s="24"/>
      <c r="P557" s="563"/>
      <c r="Q557" s="25"/>
      <c r="R557" s="26"/>
      <c r="S557" s="27"/>
      <c r="T557" s="26"/>
      <c r="U557" s="28"/>
      <c r="V557" s="26"/>
      <c r="W557" s="27"/>
      <c r="X557" s="23"/>
      <c r="Y557" s="28"/>
      <c r="Z557" s="23"/>
      <c r="AA557" s="27"/>
      <c r="AB557" s="23"/>
      <c r="AC557" s="23"/>
      <c r="AD557" s="23"/>
      <c r="AE557" s="26"/>
      <c r="AF557" s="51"/>
      <c r="AG557" s="25"/>
      <c r="AH557" s="25"/>
    </row>
    <row r="558" spans="1:34" ht="12.75">
      <c r="A558" s="23"/>
      <c r="B558" s="23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3"/>
      <c r="O558" s="24"/>
      <c r="P558" s="563"/>
      <c r="Q558" s="25"/>
      <c r="R558" s="26"/>
      <c r="S558" s="27"/>
      <c r="T558" s="26"/>
      <c r="U558" s="28"/>
      <c r="V558" s="26"/>
      <c r="W558" s="27"/>
      <c r="X558" s="23"/>
      <c r="Y558" s="28"/>
      <c r="Z558" s="23"/>
      <c r="AA558" s="27"/>
      <c r="AB558" s="23"/>
      <c r="AC558" s="23"/>
      <c r="AD558" s="23"/>
      <c r="AE558" s="26"/>
      <c r="AF558" s="51"/>
      <c r="AG558" s="25"/>
      <c r="AH558" s="25"/>
    </row>
    <row r="559" spans="1:34" ht="12.75">
      <c r="A559" s="23"/>
      <c r="B559" s="23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3"/>
      <c r="O559" s="24"/>
      <c r="P559" s="563"/>
      <c r="Q559" s="25"/>
      <c r="R559" s="26"/>
      <c r="S559" s="27"/>
      <c r="T559" s="26"/>
      <c r="U559" s="28"/>
      <c r="V559" s="26"/>
      <c r="W559" s="27"/>
      <c r="X559" s="23"/>
      <c r="Y559" s="28"/>
      <c r="Z559" s="23"/>
      <c r="AA559" s="27"/>
      <c r="AB559" s="23"/>
      <c r="AC559" s="23"/>
      <c r="AD559" s="23"/>
      <c r="AE559" s="26"/>
      <c r="AF559" s="51"/>
      <c r="AG559" s="25"/>
      <c r="AH559" s="25"/>
    </row>
    <row r="560" spans="1:34" ht="12.75">
      <c r="A560" s="23"/>
      <c r="B560" s="23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3"/>
      <c r="O560" s="24"/>
      <c r="P560" s="563"/>
      <c r="Q560" s="25"/>
      <c r="R560" s="26"/>
      <c r="S560" s="27"/>
      <c r="T560" s="26"/>
      <c r="U560" s="28"/>
      <c r="V560" s="26"/>
      <c r="W560" s="27"/>
      <c r="X560" s="23"/>
      <c r="Y560" s="28"/>
      <c r="Z560" s="23"/>
      <c r="AA560" s="27"/>
      <c r="AB560" s="23"/>
      <c r="AC560" s="23"/>
      <c r="AD560" s="23"/>
      <c r="AE560" s="26"/>
      <c r="AF560" s="51"/>
      <c r="AG560" s="25"/>
      <c r="AH560" s="25"/>
    </row>
    <row r="561" spans="1:34" ht="12.75">
      <c r="A561" s="23"/>
      <c r="B561" s="23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3"/>
      <c r="O561" s="24"/>
      <c r="P561" s="563"/>
      <c r="Q561" s="25"/>
      <c r="R561" s="26"/>
      <c r="S561" s="27"/>
      <c r="T561" s="26"/>
      <c r="U561" s="28"/>
      <c r="V561" s="26"/>
      <c r="W561" s="27"/>
      <c r="X561" s="23"/>
      <c r="Y561" s="28"/>
      <c r="Z561" s="23"/>
      <c r="AA561" s="27"/>
      <c r="AB561" s="23"/>
      <c r="AC561" s="23"/>
      <c r="AD561" s="23"/>
      <c r="AE561" s="26"/>
      <c r="AF561" s="51"/>
      <c r="AG561" s="25"/>
      <c r="AH561" s="25"/>
    </row>
    <row r="562" spans="1:34" ht="12.75">
      <c r="A562" s="23"/>
      <c r="B562" s="23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3"/>
      <c r="O562" s="24"/>
      <c r="P562" s="563"/>
      <c r="Q562" s="25"/>
      <c r="R562" s="26"/>
      <c r="S562" s="27"/>
      <c r="T562" s="26"/>
      <c r="U562" s="28"/>
      <c r="V562" s="26"/>
      <c r="W562" s="27"/>
      <c r="X562" s="23"/>
      <c r="Y562" s="28"/>
      <c r="Z562" s="23"/>
      <c r="AA562" s="27"/>
      <c r="AB562" s="23"/>
      <c r="AC562" s="23"/>
      <c r="AD562" s="23"/>
      <c r="AE562" s="26"/>
      <c r="AF562" s="51"/>
      <c r="AG562" s="25"/>
      <c r="AH562" s="25"/>
    </row>
    <row r="563" spans="1:34" ht="12.75">
      <c r="A563" s="23"/>
      <c r="B563" s="23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3"/>
      <c r="O563" s="24"/>
      <c r="P563" s="563"/>
      <c r="Q563" s="25"/>
      <c r="R563" s="26"/>
      <c r="S563" s="27"/>
      <c r="T563" s="26"/>
      <c r="U563" s="28"/>
      <c r="V563" s="26"/>
      <c r="W563" s="27"/>
      <c r="X563" s="23"/>
      <c r="Y563" s="28"/>
      <c r="Z563" s="23"/>
      <c r="AA563" s="27"/>
      <c r="AB563" s="23"/>
      <c r="AC563" s="23"/>
      <c r="AD563" s="23"/>
      <c r="AE563" s="26"/>
      <c r="AF563" s="51"/>
      <c r="AG563" s="25"/>
      <c r="AH563" s="25"/>
    </row>
    <row r="564" spans="1:34" ht="12.75">
      <c r="A564" s="23"/>
      <c r="B564" s="23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3"/>
      <c r="O564" s="24"/>
      <c r="P564" s="563"/>
      <c r="Q564" s="25"/>
      <c r="R564" s="26"/>
      <c r="S564" s="27"/>
      <c r="T564" s="26"/>
      <c r="U564" s="28"/>
      <c r="V564" s="26"/>
      <c r="W564" s="27"/>
      <c r="X564" s="23"/>
      <c r="Y564" s="28"/>
      <c r="Z564" s="23"/>
      <c r="AA564" s="27"/>
      <c r="AB564" s="23"/>
      <c r="AC564" s="23"/>
      <c r="AD564" s="23"/>
      <c r="AE564" s="26"/>
      <c r="AF564" s="51"/>
      <c r="AG564" s="25"/>
      <c r="AH564" s="25"/>
    </row>
    <row r="565" spans="1:34" ht="12.75">
      <c r="A565" s="23"/>
      <c r="B565" s="23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3"/>
      <c r="O565" s="24"/>
      <c r="P565" s="563"/>
      <c r="Q565" s="25"/>
      <c r="R565" s="26"/>
      <c r="S565" s="27"/>
      <c r="T565" s="26"/>
      <c r="U565" s="28"/>
      <c r="V565" s="26"/>
      <c r="W565" s="27"/>
      <c r="X565" s="23"/>
      <c r="Y565" s="28"/>
      <c r="Z565" s="23"/>
      <c r="AA565" s="27"/>
      <c r="AB565" s="23"/>
      <c r="AC565" s="23"/>
      <c r="AD565" s="23"/>
      <c r="AE565" s="26"/>
      <c r="AF565" s="51"/>
      <c r="AG565" s="25"/>
      <c r="AH565" s="25"/>
    </row>
    <row r="566" spans="1:34" ht="12.75">
      <c r="A566" s="23"/>
      <c r="B566" s="23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3"/>
      <c r="O566" s="24"/>
      <c r="P566" s="563"/>
      <c r="Q566" s="25"/>
      <c r="R566" s="26"/>
      <c r="S566" s="27"/>
      <c r="T566" s="26"/>
      <c r="U566" s="28"/>
      <c r="V566" s="26"/>
      <c r="W566" s="27"/>
      <c r="X566" s="23"/>
      <c r="Y566" s="28"/>
      <c r="Z566" s="23"/>
      <c r="AA566" s="27"/>
      <c r="AB566" s="23"/>
      <c r="AC566" s="23"/>
      <c r="AD566" s="23"/>
      <c r="AE566" s="26"/>
      <c r="AF566" s="51"/>
      <c r="AG566" s="25"/>
      <c r="AH566" s="25"/>
    </row>
    <row r="567" spans="1:34" ht="12.75">
      <c r="A567" s="23"/>
      <c r="B567" s="23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3"/>
      <c r="O567" s="24"/>
      <c r="P567" s="563"/>
      <c r="Q567" s="25"/>
      <c r="R567" s="26"/>
      <c r="S567" s="27"/>
      <c r="T567" s="26"/>
      <c r="U567" s="28"/>
      <c r="V567" s="26"/>
      <c r="W567" s="27"/>
      <c r="X567" s="23"/>
      <c r="Y567" s="28"/>
      <c r="Z567" s="23"/>
      <c r="AA567" s="27"/>
      <c r="AB567" s="23"/>
      <c r="AC567" s="23"/>
      <c r="AD567" s="23"/>
      <c r="AE567" s="26"/>
      <c r="AF567" s="51"/>
      <c r="AG567" s="25"/>
      <c r="AH567" s="25"/>
    </row>
    <row r="568" spans="1:34" ht="12.75">
      <c r="A568" s="23"/>
      <c r="B568" s="23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3"/>
      <c r="O568" s="24"/>
      <c r="P568" s="563"/>
      <c r="Q568" s="25"/>
      <c r="R568" s="26"/>
      <c r="S568" s="27"/>
      <c r="T568" s="26"/>
      <c r="U568" s="28"/>
      <c r="V568" s="26"/>
      <c r="W568" s="27"/>
      <c r="X568" s="23"/>
      <c r="Y568" s="28"/>
      <c r="Z568" s="23"/>
      <c r="AA568" s="27"/>
      <c r="AB568" s="23"/>
      <c r="AC568" s="23"/>
      <c r="AD568" s="23"/>
      <c r="AE568" s="26"/>
      <c r="AF568" s="51"/>
      <c r="AG568" s="25"/>
      <c r="AH568" s="25"/>
    </row>
    <row r="569" spans="1:34" ht="12.75">
      <c r="A569" s="23"/>
      <c r="B569" s="23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3"/>
      <c r="O569" s="24"/>
      <c r="P569" s="563"/>
      <c r="Q569" s="25"/>
      <c r="R569" s="26"/>
      <c r="S569" s="27"/>
      <c r="T569" s="26"/>
      <c r="U569" s="28"/>
      <c r="V569" s="26"/>
      <c r="W569" s="27"/>
      <c r="X569" s="23"/>
      <c r="Y569" s="28"/>
      <c r="Z569" s="23"/>
      <c r="AA569" s="27"/>
      <c r="AB569" s="23"/>
      <c r="AC569" s="23"/>
      <c r="AD569" s="23"/>
      <c r="AE569" s="26"/>
      <c r="AF569" s="51"/>
      <c r="AG569" s="25"/>
      <c r="AH569" s="25"/>
    </row>
    <row r="570" spans="1:34" ht="12.75">
      <c r="A570" s="23"/>
      <c r="B570" s="23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3"/>
      <c r="O570" s="24"/>
      <c r="P570" s="563"/>
      <c r="Q570" s="25"/>
      <c r="R570" s="26"/>
      <c r="S570" s="27"/>
      <c r="T570" s="26"/>
      <c r="U570" s="28"/>
      <c r="V570" s="26"/>
      <c r="W570" s="27"/>
      <c r="X570" s="23"/>
      <c r="Y570" s="28"/>
      <c r="Z570" s="23"/>
      <c r="AA570" s="27"/>
      <c r="AB570" s="23"/>
      <c r="AC570" s="23"/>
      <c r="AD570" s="23"/>
      <c r="AE570" s="26"/>
      <c r="AF570" s="51"/>
      <c r="AG570" s="25"/>
      <c r="AH570" s="25"/>
    </row>
    <row r="571" spans="1:34" ht="12.75">
      <c r="A571" s="23"/>
      <c r="B571" s="23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3"/>
      <c r="O571" s="24"/>
      <c r="P571" s="563"/>
      <c r="Q571" s="25"/>
      <c r="R571" s="26"/>
      <c r="S571" s="27"/>
      <c r="T571" s="26"/>
      <c r="U571" s="28"/>
      <c r="V571" s="26"/>
      <c r="W571" s="27"/>
      <c r="X571" s="23"/>
      <c r="Y571" s="28"/>
      <c r="Z571" s="23"/>
      <c r="AA571" s="27"/>
      <c r="AB571" s="23"/>
      <c r="AC571" s="23"/>
      <c r="AD571" s="23"/>
      <c r="AE571" s="26"/>
      <c r="AF571" s="51"/>
      <c r="AG571" s="25"/>
      <c r="AH571" s="25"/>
    </row>
    <row r="572" spans="1:34" ht="12.75">
      <c r="A572" s="23"/>
      <c r="B572" s="23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3"/>
      <c r="O572" s="24"/>
      <c r="P572" s="563"/>
      <c r="Q572" s="25"/>
      <c r="R572" s="26"/>
      <c r="S572" s="27"/>
      <c r="T572" s="26"/>
      <c r="U572" s="28"/>
      <c r="V572" s="26"/>
      <c r="W572" s="27"/>
      <c r="X572" s="23"/>
      <c r="Y572" s="28"/>
      <c r="Z572" s="23"/>
      <c r="AA572" s="27"/>
      <c r="AB572" s="23"/>
      <c r="AC572" s="23"/>
      <c r="AD572" s="23"/>
      <c r="AE572" s="26"/>
      <c r="AF572" s="51"/>
      <c r="AG572" s="25"/>
      <c r="AH572" s="25"/>
    </row>
    <row r="573" spans="1:34" ht="12.75">
      <c r="A573" s="23"/>
      <c r="B573" s="23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3"/>
      <c r="O573" s="24"/>
      <c r="P573" s="563"/>
      <c r="Q573" s="25"/>
      <c r="R573" s="26"/>
      <c r="S573" s="27"/>
      <c r="T573" s="26"/>
      <c r="U573" s="28"/>
      <c r="V573" s="26"/>
      <c r="W573" s="27"/>
      <c r="X573" s="23"/>
      <c r="Y573" s="28"/>
      <c r="Z573" s="23"/>
      <c r="AA573" s="27"/>
      <c r="AB573" s="23"/>
      <c r="AC573" s="23"/>
      <c r="AD573" s="23"/>
      <c r="AE573" s="26"/>
      <c r="AF573" s="51"/>
      <c r="AG573" s="25"/>
      <c r="AH573" s="25"/>
    </row>
    <row r="574" spans="1:34" ht="12.75">
      <c r="A574" s="23"/>
      <c r="B574" s="23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3"/>
      <c r="O574" s="24"/>
      <c r="P574" s="563"/>
      <c r="Q574" s="25"/>
      <c r="R574" s="26"/>
      <c r="S574" s="27"/>
      <c r="T574" s="26"/>
      <c r="U574" s="28"/>
      <c r="V574" s="26"/>
      <c r="W574" s="27"/>
      <c r="X574" s="23"/>
      <c r="Y574" s="28"/>
      <c r="Z574" s="23"/>
      <c r="AA574" s="27"/>
      <c r="AB574" s="23"/>
      <c r="AC574" s="23"/>
      <c r="AD574" s="23"/>
      <c r="AE574" s="26"/>
      <c r="AF574" s="51"/>
      <c r="AG574" s="25"/>
      <c r="AH574" s="25"/>
    </row>
    <row r="575" spans="1:34" ht="12.75">
      <c r="A575" s="23"/>
      <c r="B575" s="23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3"/>
      <c r="O575" s="24"/>
      <c r="P575" s="563"/>
      <c r="Q575" s="25"/>
      <c r="R575" s="26"/>
      <c r="S575" s="27"/>
      <c r="T575" s="26"/>
      <c r="U575" s="28"/>
      <c r="V575" s="26"/>
      <c r="W575" s="27"/>
      <c r="X575" s="23"/>
      <c r="Y575" s="28"/>
      <c r="Z575" s="23"/>
      <c r="AA575" s="27"/>
      <c r="AB575" s="23"/>
      <c r="AC575" s="23"/>
      <c r="AD575" s="23"/>
      <c r="AE575" s="26"/>
      <c r="AF575" s="51"/>
      <c r="AG575" s="25"/>
      <c r="AH575" s="25"/>
    </row>
    <row r="576" spans="1:34" ht="12.75">
      <c r="A576" s="23"/>
      <c r="B576" s="23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3"/>
      <c r="O576" s="24"/>
      <c r="P576" s="563"/>
      <c r="Q576" s="25"/>
      <c r="R576" s="26"/>
      <c r="S576" s="27"/>
      <c r="T576" s="26"/>
      <c r="U576" s="28"/>
      <c r="V576" s="26"/>
      <c r="W576" s="27"/>
      <c r="X576" s="23"/>
      <c r="Y576" s="28"/>
      <c r="Z576" s="23"/>
      <c r="AA576" s="27"/>
      <c r="AB576" s="23"/>
      <c r="AC576" s="23"/>
      <c r="AD576" s="23"/>
      <c r="AE576" s="26"/>
      <c r="AF576" s="51"/>
      <c r="AG576" s="25"/>
      <c r="AH576" s="25"/>
    </row>
    <row r="577" spans="1:34" ht="12.75">
      <c r="A577" s="23"/>
      <c r="B577" s="23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3"/>
      <c r="O577" s="24"/>
      <c r="P577" s="563"/>
      <c r="Q577" s="25"/>
      <c r="R577" s="26"/>
      <c r="S577" s="27"/>
      <c r="T577" s="26"/>
      <c r="U577" s="28"/>
      <c r="V577" s="26"/>
      <c r="W577" s="27"/>
      <c r="X577" s="23"/>
      <c r="Y577" s="28"/>
      <c r="Z577" s="23"/>
      <c r="AA577" s="27"/>
      <c r="AB577" s="23"/>
      <c r="AC577" s="23"/>
      <c r="AD577" s="23"/>
      <c r="AE577" s="26"/>
      <c r="AF577" s="51"/>
      <c r="AG577" s="25"/>
      <c r="AH577" s="25"/>
    </row>
    <row r="578" spans="1:34" ht="12.75">
      <c r="A578" s="23"/>
      <c r="B578" s="23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3"/>
      <c r="O578" s="24"/>
      <c r="P578" s="563"/>
      <c r="Q578" s="25"/>
      <c r="R578" s="26"/>
      <c r="S578" s="27"/>
      <c r="T578" s="26"/>
      <c r="U578" s="28"/>
      <c r="V578" s="26"/>
      <c r="W578" s="27"/>
      <c r="X578" s="23"/>
      <c r="Y578" s="28"/>
      <c r="Z578" s="23"/>
      <c r="AA578" s="27"/>
      <c r="AB578" s="23"/>
      <c r="AC578" s="23"/>
      <c r="AD578" s="23"/>
      <c r="AE578" s="26"/>
      <c r="AF578" s="51"/>
      <c r="AG578" s="25"/>
      <c r="AH578" s="25"/>
    </row>
    <row r="579" spans="1:34" ht="12.75">
      <c r="A579" s="23"/>
      <c r="B579" s="23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3"/>
      <c r="O579" s="24"/>
      <c r="P579" s="563"/>
      <c r="Q579" s="25"/>
      <c r="R579" s="26"/>
      <c r="S579" s="27"/>
      <c r="T579" s="26"/>
      <c r="U579" s="28"/>
      <c r="V579" s="26"/>
      <c r="W579" s="27"/>
      <c r="X579" s="23"/>
      <c r="Y579" s="28"/>
      <c r="Z579" s="23"/>
      <c r="AA579" s="27"/>
      <c r="AB579" s="23"/>
      <c r="AC579" s="23"/>
      <c r="AD579" s="23"/>
      <c r="AE579" s="26"/>
      <c r="AF579" s="51"/>
      <c r="AG579" s="25"/>
      <c r="AH579" s="25"/>
    </row>
    <row r="580" spans="1:34" ht="12.75">
      <c r="A580" s="23"/>
      <c r="B580" s="23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3"/>
      <c r="O580" s="24"/>
      <c r="P580" s="563"/>
      <c r="Q580" s="25"/>
      <c r="R580" s="26"/>
      <c r="S580" s="27"/>
      <c r="T580" s="26"/>
      <c r="U580" s="28"/>
      <c r="V580" s="26"/>
      <c r="W580" s="27"/>
      <c r="X580" s="23"/>
      <c r="Y580" s="28"/>
      <c r="Z580" s="23"/>
      <c r="AA580" s="27"/>
      <c r="AB580" s="23"/>
      <c r="AC580" s="23"/>
      <c r="AD580" s="23"/>
      <c r="AE580" s="26"/>
      <c r="AF580" s="51"/>
      <c r="AG580" s="25"/>
      <c r="AH580" s="25"/>
    </row>
    <row r="581" spans="1:34" ht="12.75">
      <c r="A581" s="23"/>
      <c r="B581" s="23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3"/>
      <c r="O581" s="24"/>
      <c r="P581" s="563"/>
      <c r="Q581" s="25"/>
      <c r="R581" s="26"/>
      <c r="S581" s="27"/>
      <c r="T581" s="26"/>
      <c r="U581" s="28"/>
      <c r="V581" s="26"/>
      <c r="W581" s="27"/>
      <c r="X581" s="23"/>
      <c r="Y581" s="28"/>
      <c r="Z581" s="23"/>
      <c r="AA581" s="27"/>
      <c r="AB581" s="23"/>
      <c r="AC581" s="23"/>
      <c r="AD581" s="23"/>
      <c r="AE581" s="26"/>
      <c r="AF581" s="51"/>
      <c r="AG581" s="25"/>
      <c r="AH581" s="25"/>
    </row>
    <row r="582" spans="1:34" ht="12.75">
      <c r="A582" s="23"/>
      <c r="B582" s="23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3"/>
      <c r="O582" s="24"/>
      <c r="P582" s="563"/>
      <c r="Q582" s="25"/>
      <c r="R582" s="26"/>
      <c r="S582" s="27"/>
      <c r="T582" s="26"/>
      <c r="U582" s="28"/>
      <c r="V582" s="26"/>
      <c r="W582" s="27"/>
      <c r="X582" s="23"/>
      <c r="Y582" s="28"/>
      <c r="Z582" s="23"/>
      <c r="AA582" s="27"/>
      <c r="AB582" s="23"/>
      <c r="AC582" s="23"/>
      <c r="AD582" s="23"/>
      <c r="AE582" s="26"/>
      <c r="AF582" s="51"/>
      <c r="AG582" s="25"/>
      <c r="AH582" s="25"/>
    </row>
    <row r="583" spans="1:34" ht="12.75">
      <c r="A583" s="23"/>
      <c r="B583" s="23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3"/>
      <c r="O583" s="24"/>
      <c r="P583" s="563"/>
      <c r="Q583" s="25"/>
      <c r="R583" s="26"/>
      <c r="S583" s="27"/>
      <c r="T583" s="26"/>
      <c r="U583" s="28"/>
      <c r="V583" s="26"/>
      <c r="W583" s="27"/>
      <c r="X583" s="23"/>
      <c r="Y583" s="28"/>
      <c r="Z583" s="23"/>
      <c r="AA583" s="27"/>
      <c r="AB583" s="23"/>
      <c r="AC583" s="23"/>
      <c r="AD583" s="23"/>
      <c r="AE583" s="26"/>
      <c r="AF583" s="51"/>
      <c r="AG583" s="25"/>
      <c r="AH583" s="25"/>
    </row>
    <row r="584" spans="1:34" ht="12.75">
      <c r="A584" s="23"/>
      <c r="B584" s="23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3"/>
      <c r="O584" s="24"/>
      <c r="P584" s="563"/>
      <c r="Q584" s="25"/>
      <c r="R584" s="26"/>
      <c r="S584" s="27"/>
      <c r="T584" s="26"/>
      <c r="U584" s="28"/>
      <c r="V584" s="26"/>
      <c r="W584" s="27"/>
      <c r="X584" s="23"/>
      <c r="Y584" s="28"/>
      <c r="Z584" s="23"/>
      <c r="AA584" s="27"/>
      <c r="AB584" s="23"/>
      <c r="AC584" s="23"/>
      <c r="AD584" s="23"/>
      <c r="AE584" s="26"/>
      <c r="AF584" s="51"/>
      <c r="AG584" s="25"/>
      <c r="AH584" s="25"/>
    </row>
    <row r="585" spans="1:34" ht="12.75">
      <c r="A585" s="23"/>
      <c r="B585" s="23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3"/>
      <c r="O585" s="24"/>
      <c r="P585" s="563"/>
      <c r="Q585" s="25"/>
      <c r="R585" s="26"/>
      <c r="S585" s="27"/>
      <c r="T585" s="26"/>
      <c r="U585" s="28"/>
      <c r="V585" s="26"/>
      <c r="W585" s="27"/>
      <c r="X585" s="23"/>
      <c r="Y585" s="28"/>
      <c r="Z585" s="23"/>
      <c r="AA585" s="27"/>
      <c r="AB585" s="23"/>
      <c r="AC585" s="23"/>
      <c r="AD585" s="23"/>
      <c r="AE585" s="26"/>
      <c r="AF585" s="51"/>
      <c r="AG585" s="25"/>
      <c r="AH585" s="25"/>
    </row>
    <row r="586" spans="1:34" ht="12.75">
      <c r="A586" s="23"/>
      <c r="B586" s="23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3"/>
      <c r="O586" s="24"/>
      <c r="P586" s="563"/>
      <c r="Q586" s="25"/>
      <c r="R586" s="26"/>
      <c r="S586" s="27"/>
      <c r="T586" s="26"/>
      <c r="U586" s="28"/>
      <c r="V586" s="26"/>
      <c r="W586" s="27"/>
      <c r="X586" s="23"/>
      <c r="Y586" s="28"/>
      <c r="Z586" s="23"/>
      <c r="AA586" s="27"/>
      <c r="AB586" s="23"/>
      <c r="AC586" s="23"/>
      <c r="AD586" s="23"/>
      <c r="AE586" s="26"/>
      <c r="AF586" s="51"/>
      <c r="AG586" s="25"/>
      <c r="AH586" s="25"/>
    </row>
    <row r="587" spans="1:34" ht="12.75">
      <c r="A587" s="23"/>
      <c r="B587" s="23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3"/>
      <c r="O587" s="24"/>
      <c r="P587" s="563"/>
      <c r="Q587" s="25"/>
      <c r="R587" s="26"/>
      <c r="S587" s="27"/>
      <c r="T587" s="26"/>
      <c r="U587" s="28"/>
      <c r="V587" s="26"/>
      <c r="W587" s="27"/>
      <c r="X587" s="23"/>
      <c r="Y587" s="28"/>
      <c r="Z587" s="23"/>
      <c r="AA587" s="27"/>
      <c r="AB587" s="23"/>
      <c r="AC587" s="23"/>
      <c r="AD587" s="23"/>
      <c r="AE587" s="26"/>
      <c r="AF587" s="51"/>
      <c r="AG587" s="25"/>
      <c r="AH587" s="25"/>
    </row>
    <row r="588" spans="1:34" ht="12.75">
      <c r="A588" s="23"/>
      <c r="B588" s="23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3"/>
      <c r="O588" s="24"/>
      <c r="P588" s="563"/>
      <c r="Q588" s="25"/>
      <c r="R588" s="26"/>
      <c r="S588" s="27"/>
      <c r="T588" s="26"/>
      <c r="U588" s="28"/>
      <c r="V588" s="26"/>
      <c r="W588" s="27"/>
      <c r="X588" s="23"/>
      <c r="Y588" s="28"/>
      <c r="Z588" s="23"/>
      <c r="AA588" s="27"/>
      <c r="AB588" s="23"/>
      <c r="AC588" s="23"/>
      <c r="AD588" s="23"/>
      <c r="AE588" s="26"/>
      <c r="AF588" s="51"/>
      <c r="AG588" s="25"/>
      <c r="AH588" s="25"/>
    </row>
    <row r="589" spans="1:34" ht="12.75">
      <c r="A589" s="23"/>
      <c r="B589" s="23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3"/>
      <c r="O589" s="24"/>
      <c r="P589" s="563"/>
      <c r="Q589" s="25"/>
      <c r="R589" s="26"/>
      <c r="S589" s="27"/>
      <c r="T589" s="26"/>
      <c r="U589" s="28"/>
      <c r="V589" s="26"/>
      <c r="W589" s="27"/>
      <c r="X589" s="23"/>
      <c r="Y589" s="28"/>
      <c r="Z589" s="23"/>
      <c r="AA589" s="27"/>
      <c r="AB589" s="23"/>
      <c r="AC589" s="23"/>
      <c r="AD589" s="23"/>
      <c r="AE589" s="26"/>
      <c r="AF589" s="51"/>
      <c r="AG589" s="25"/>
      <c r="AH589" s="25"/>
    </row>
    <row r="590" spans="1:34" ht="12.75">
      <c r="A590" s="23"/>
      <c r="B590" s="23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3"/>
      <c r="O590" s="24"/>
      <c r="P590" s="563"/>
      <c r="Q590" s="25"/>
      <c r="R590" s="26"/>
      <c r="S590" s="27"/>
      <c r="T590" s="26"/>
      <c r="U590" s="28"/>
      <c r="V590" s="26"/>
      <c r="W590" s="27"/>
      <c r="X590" s="23"/>
      <c r="Y590" s="28"/>
      <c r="Z590" s="23"/>
      <c r="AA590" s="27"/>
      <c r="AB590" s="23"/>
      <c r="AC590" s="23"/>
      <c r="AD590" s="23"/>
      <c r="AE590" s="26"/>
      <c r="AF590" s="51"/>
      <c r="AG590" s="25"/>
      <c r="AH590" s="25"/>
    </row>
    <row r="591" spans="1:34" ht="12.75">
      <c r="A591" s="23"/>
      <c r="B591" s="23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3"/>
      <c r="O591" s="24"/>
      <c r="P591" s="563"/>
      <c r="Q591" s="25"/>
      <c r="R591" s="26"/>
      <c r="S591" s="27"/>
      <c r="T591" s="26"/>
      <c r="U591" s="28"/>
      <c r="V591" s="26"/>
      <c r="W591" s="27"/>
      <c r="X591" s="23"/>
      <c r="Y591" s="28"/>
      <c r="Z591" s="23"/>
      <c r="AA591" s="27"/>
      <c r="AB591" s="23"/>
      <c r="AC591" s="23"/>
      <c r="AD591" s="23"/>
      <c r="AE591" s="26"/>
      <c r="AF591" s="51"/>
      <c r="AG591" s="25"/>
      <c r="AH591" s="25"/>
    </row>
    <row r="592" spans="1:34" ht="12.75">
      <c r="A592" s="23"/>
      <c r="B592" s="23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3"/>
      <c r="O592" s="24"/>
      <c r="P592" s="563"/>
      <c r="Q592" s="25"/>
      <c r="R592" s="26"/>
      <c r="S592" s="27"/>
      <c r="T592" s="26"/>
      <c r="U592" s="28"/>
      <c r="V592" s="26"/>
      <c r="W592" s="27"/>
      <c r="X592" s="23"/>
      <c r="Y592" s="28"/>
      <c r="Z592" s="23"/>
      <c r="AA592" s="27"/>
      <c r="AB592" s="23"/>
      <c r="AC592" s="23"/>
      <c r="AD592" s="23"/>
      <c r="AE592" s="26"/>
      <c r="AF592" s="51"/>
      <c r="AG592" s="25"/>
      <c r="AH592" s="25"/>
    </row>
    <row r="593" spans="1:34" ht="12.75">
      <c r="A593" s="23"/>
      <c r="B593" s="23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3"/>
      <c r="O593" s="24"/>
      <c r="P593" s="563"/>
      <c r="Q593" s="25"/>
      <c r="R593" s="26"/>
      <c r="S593" s="27"/>
      <c r="T593" s="26"/>
      <c r="U593" s="28"/>
      <c r="V593" s="26"/>
      <c r="W593" s="27"/>
      <c r="X593" s="23"/>
      <c r="Y593" s="28"/>
      <c r="Z593" s="23"/>
      <c r="AA593" s="27"/>
      <c r="AB593" s="23"/>
      <c r="AC593" s="23"/>
      <c r="AD593" s="23"/>
      <c r="AE593" s="26"/>
      <c r="AF593" s="51"/>
      <c r="AG593" s="25"/>
      <c r="AH593" s="25"/>
    </row>
    <row r="594" spans="1:34" ht="12.75">
      <c r="A594" s="23"/>
      <c r="B594" s="23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3"/>
      <c r="O594" s="24"/>
      <c r="P594" s="563"/>
      <c r="Q594" s="25"/>
      <c r="R594" s="26"/>
      <c r="S594" s="27"/>
      <c r="T594" s="26"/>
      <c r="U594" s="28"/>
      <c r="V594" s="26"/>
      <c r="W594" s="27"/>
      <c r="X594" s="23"/>
      <c r="Y594" s="28"/>
      <c r="Z594" s="23"/>
      <c r="AA594" s="27"/>
      <c r="AB594" s="23"/>
      <c r="AC594" s="23"/>
      <c r="AD594" s="23"/>
      <c r="AE594" s="26"/>
      <c r="AF594" s="51"/>
      <c r="AG594" s="25"/>
      <c r="AH594" s="25"/>
    </row>
    <row r="595" spans="1:34" ht="12.75">
      <c r="A595" s="23"/>
      <c r="B595" s="23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3"/>
      <c r="O595" s="24"/>
      <c r="P595" s="563"/>
      <c r="Q595" s="25"/>
      <c r="R595" s="26"/>
      <c r="S595" s="27"/>
      <c r="T595" s="26"/>
      <c r="U595" s="28"/>
      <c r="V595" s="26"/>
      <c r="W595" s="27"/>
      <c r="X595" s="23"/>
      <c r="Y595" s="28"/>
      <c r="Z595" s="23"/>
      <c r="AA595" s="27"/>
      <c r="AB595" s="23"/>
      <c r="AC595" s="23"/>
      <c r="AD595" s="23"/>
      <c r="AE595" s="26"/>
      <c r="AF595" s="51"/>
      <c r="AG595" s="25"/>
      <c r="AH595" s="25"/>
    </row>
    <row r="596" spans="1:34" ht="12.75">
      <c r="A596" s="23"/>
      <c r="B596" s="23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3"/>
      <c r="O596" s="24"/>
      <c r="P596" s="563"/>
      <c r="Q596" s="25"/>
      <c r="R596" s="26"/>
      <c r="S596" s="27"/>
      <c r="T596" s="26"/>
      <c r="U596" s="28"/>
      <c r="V596" s="26"/>
      <c r="W596" s="27"/>
      <c r="X596" s="23"/>
      <c r="Y596" s="28"/>
      <c r="Z596" s="23"/>
      <c r="AA596" s="27"/>
      <c r="AB596" s="23"/>
      <c r="AC596" s="23"/>
      <c r="AD596" s="23"/>
      <c r="AE596" s="26"/>
      <c r="AF596" s="51"/>
      <c r="AG596" s="25"/>
      <c r="AH596" s="25"/>
    </row>
    <row r="597" spans="1:34" ht="12.75">
      <c r="A597" s="23"/>
      <c r="B597" s="23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3"/>
      <c r="O597" s="24"/>
      <c r="P597" s="563"/>
      <c r="Q597" s="25"/>
      <c r="R597" s="26"/>
      <c r="S597" s="27"/>
      <c r="T597" s="26"/>
      <c r="U597" s="28"/>
      <c r="V597" s="26"/>
      <c r="W597" s="27"/>
      <c r="X597" s="23"/>
      <c r="Y597" s="28"/>
      <c r="Z597" s="23"/>
      <c r="AA597" s="27"/>
      <c r="AB597" s="23"/>
      <c r="AC597" s="23"/>
      <c r="AD597" s="23"/>
      <c r="AE597" s="26"/>
      <c r="AF597" s="51"/>
      <c r="AG597" s="25"/>
      <c r="AH597" s="25"/>
    </row>
    <row r="598" spans="1:34" ht="12.75">
      <c r="A598" s="23"/>
      <c r="B598" s="23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3"/>
      <c r="O598" s="24"/>
      <c r="P598" s="563"/>
      <c r="Q598" s="25"/>
      <c r="R598" s="26"/>
      <c r="S598" s="27"/>
      <c r="T598" s="26"/>
      <c r="U598" s="28"/>
      <c r="V598" s="26"/>
      <c r="W598" s="27"/>
      <c r="X598" s="23"/>
      <c r="Y598" s="28"/>
      <c r="Z598" s="23"/>
      <c r="AA598" s="27"/>
      <c r="AB598" s="23"/>
      <c r="AC598" s="23"/>
      <c r="AD598" s="23"/>
      <c r="AE598" s="26"/>
      <c r="AF598" s="51"/>
      <c r="AG598" s="25"/>
      <c r="AH598" s="25"/>
    </row>
    <row r="599" spans="1:34" ht="12.75">
      <c r="A599" s="23"/>
      <c r="B599" s="23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3"/>
      <c r="O599" s="24"/>
      <c r="P599" s="563"/>
      <c r="Q599" s="25"/>
      <c r="R599" s="26"/>
      <c r="S599" s="27"/>
      <c r="T599" s="26"/>
      <c r="U599" s="28"/>
      <c r="V599" s="26"/>
      <c r="W599" s="27"/>
      <c r="X599" s="23"/>
      <c r="Y599" s="28"/>
      <c r="Z599" s="23"/>
      <c r="AA599" s="27"/>
      <c r="AB599" s="23"/>
      <c r="AC599" s="23"/>
      <c r="AD599" s="23"/>
      <c r="AE599" s="26"/>
      <c r="AF599" s="51"/>
      <c r="AG599" s="25"/>
      <c r="AH599" s="25"/>
    </row>
    <row r="600" spans="1:34" ht="12.75">
      <c r="A600" s="23"/>
      <c r="B600" s="23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3"/>
      <c r="O600" s="24"/>
      <c r="P600" s="563"/>
      <c r="Q600" s="25"/>
      <c r="R600" s="26"/>
      <c r="S600" s="27"/>
      <c r="T600" s="26"/>
      <c r="U600" s="28"/>
      <c r="V600" s="26"/>
      <c r="W600" s="27"/>
      <c r="X600" s="23"/>
      <c r="Y600" s="28"/>
      <c r="Z600" s="23"/>
      <c r="AA600" s="27"/>
      <c r="AB600" s="23"/>
      <c r="AC600" s="23"/>
      <c r="AD600" s="23"/>
      <c r="AE600" s="26"/>
      <c r="AF600" s="51"/>
      <c r="AG600" s="25"/>
      <c r="AH600" s="25"/>
    </row>
    <row r="601" spans="1:34" ht="12.75">
      <c r="A601" s="23"/>
      <c r="B601" s="23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3"/>
      <c r="O601" s="24"/>
      <c r="P601" s="563"/>
      <c r="Q601" s="25"/>
      <c r="R601" s="26"/>
      <c r="S601" s="27"/>
      <c r="T601" s="26"/>
      <c r="U601" s="28"/>
      <c r="V601" s="26"/>
      <c r="W601" s="27"/>
      <c r="X601" s="23"/>
      <c r="Y601" s="28"/>
      <c r="Z601" s="23"/>
      <c r="AA601" s="27"/>
      <c r="AB601" s="23"/>
      <c r="AC601" s="23"/>
      <c r="AD601" s="23"/>
      <c r="AE601" s="26"/>
      <c r="AF601" s="51"/>
      <c r="AG601" s="25"/>
      <c r="AH601" s="25"/>
    </row>
    <row r="602" spans="1:34" ht="12.75">
      <c r="A602" s="23"/>
      <c r="B602" s="23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3"/>
      <c r="O602" s="24"/>
      <c r="P602" s="563"/>
      <c r="Q602" s="25"/>
      <c r="R602" s="26"/>
      <c r="S602" s="27"/>
      <c r="T602" s="26"/>
      <c r="U602" s="28"/>
      <c r="V602" s="26"/>
      <c r="W602" s="27"/>
      <c r="X602" s="23"/>
      <c r="Y602" s="28"/>
      <c r="Z602" s="23"/>
      <c r="AA602" s="27"/>
      <c r="AB602" s="23"/>
      <c r="AC602" s="23"/>
      <c r="AD602" s="23"/>
      <c r="AE602" s="26"/>
      <c r="AF602" s="51"/>
      <c r="AG602" s="25"/>
      <c r="AH602" s="25"/>
    </row>
    <row r="603" spans="1:34" ht="12.75">
      <c r="A603" s="23"/>
      <c r="B603" s="23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3"/>
      <c r="O603" s="24"/>
      <c r="P603" s="563"/>
      <c r="Q603" s="25"/>
      <c r="R603" s="26"/>
      <c r="S603" s="27"/>
      <c r="T603" s="26"/>
      <c r="U603" s="28"/>
      <c r="V603" s="26"/>
      <c r="W603" s="27"/>
      <c r="X603" s="23"/>
      <c r="Y603" s="28"/>
      <c r="Z603" s="23"/>
      <c r="AA603" s="27"/>
      <c r="AB603" s="23"/>
      <c r="AC603" s="23"/>
      <c r="AD603" s="23"/>
      <c r="AE603" s="26"/>
      <c r="AF603" s="51"/>
      <c r="AG603" s="25"/>
      <c r="AH603" s="25"/>
    </row>
    <row r="604" spans="1:34" ht="12.75">
      <c r="A604" s="23"/>
      <c r="B604" s="23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3"/>
      <c r="O604" s="24"/>
      <c r="P604" s="563"/>
      <c r="Q604" s="25"/>
      <c r="R604" s="26"/>
      <c r="S604" s="27"/>
      <c r="T604" s="26"/>
      <c r="U604" s="28"/>
      <c r="V604" s="26"/>
      <c r="W604" s="27"/>
      <c r="X604" s="23"/>
      <c r="Y604" s="28"/>
      <c r="Z604" s="23"/>
      <c r="AA604" s="27"/>
      <c r="AB604" s="23"/>
      <c r="AC604" s="23"/>
      <c r="AD604" s="23"/>
      <c r="AE604" s="26"/>
      <c r="AF604" s="51"/>
      <c r="AG604" s="25"/>
      <c r="AH604" s="25"/>
    </row>
    <row r="605" spans="1:34" ht="12.75">
      <c r="A605" s="23"/>
      <c r="B605" s="23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3"/>
      <c r="O605" s="24"/>
      <c r="P605" s="563"/>
      <c r="Q605" s="25"/>
      <c r="R605" s="26"/>
      <c r="S605" s="27"/>
      <c r="T605" s="26"/>
      <c r="U605" s="28"/>
      <c r="V605" s="26"/>
      <c r="W605" s="27"/>
      <c r="X605" s="23"/>
      <c r="Y605" s="28"/>
      <c r="Z605" s="23"/>
      <c r="AA605" s="27"/>
      <c r="AB605" s="23"/>
      <c r="AC605" s="23"/>
      <c r="AD605" s="23"/>
      <c r="AE605" s="26"/>
      <c r="AF605" s="51"/>
      <c r="AG605" s="25"/>
      <c r="AH605" s="25"/>
    </row>
    <row r="606" spans="1:34" ht="12.75">
      <c r="A606" s="23"/>
      <c r="B606" s="23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3"/>
      <c r="O606" s="24"/>
      <c r="P606" s="563"/>
      <c r="Q606" s="25"/>
      <c r="R606" s="26"/>
      <c r="S606" s="27"/>
      <c r="T606" s="26"/>
      <c r="U606" s="28"/>
      <c r="V606" s="26"/>
      <c r="W606" s="27"/>
      <c r="X606" s="23"/>
      <c r="Y606" s="28"/>
      <c r="Z606" s="23"/>
      <c r="AA606" s="27"/>
      <c r="AB606" s="23"/>
      <c r="AC606" s="23"/>
      <c r="AD606" s="23"/>
      <c r="AE606" s="26"/>
      <c r="AF606" s="51"/>
      <c r="AG606" s="25"/>
      <c r="AH606" s="25"/>
    </row>
    <row r="607" spans="1:34" ht="12.75">
      <c r="A607" s="23"/>
      <c r="B607" s="23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3"/>
      <c r="O607" s="24"/>
      <c r="P607" s="563"/>
      <c r="Q607" s="25"/>
      <c r="R607" s="26"/>
      <c r="S607" s="27"/>
      <c r="T607" s="26"/>
      <c r="U607" s="28"/>
      <c r="V607" s="26"/>
      <c r="W607" s="27"/>
      <c r="X607" s="23"/>
      <c r="Y607" s="28"/>
      <c r="Z607" s="23"/>
      <c r="AA607" s="27"/>
      <c r="AB607" s="23"/>
      <c r="AC607" s="23"/>
      <c r="AD607" s="23"/>
      <c r="AE607" s="26"/>
      <c r="AF607" s="51"/>
      <c r="AG607" s="25"/>
      <c r="AH607" s="25"/>
    </row>
    <row r="608" spans="1:34" ht="12.75">
      <c r="A608" s="23"/>
      <c r="B608" s="23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3"/>
      <c r="O608" s="24"/>
      <c r="P608" s="563"/>
      <c r="Q608" s="25"/>
      <c r="R608" s="26"/>
      <c r="S608" s="27"/>
      <c r="T608" s="26"/>
      <c r="U608" s="28"/>
      <c r="V608" s="26"/>
      <c r="W608" s="27"/>
      <c r="X608" s="23"/>
      <c r="Y608" s="28"/>
      <c r="Z608" s="23"/>
      <c r="AA608" s="27"/>
      <c r="AB608" s="23"/>
      <c r="AC608" s="23"/>
      <c r="AD608" s="23"/>
      <c r="AE608" s="26"/>
      <c r="AF608" s="51"/>
      <c r="AG608" s="25"/>
      <c r="AH608" s="25"/>
    </row>
    <row r="609" spans="1:34" ht="12.75">
      <c r="A609" s="23"/>
      <c r="B609" s="23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3"/>
      <c r="O609" s="24"/>
      <c r="P609" s="563"/>
      <c r="Q609" s="25"/>
      <c r="R609" s="26"/>
      <c r="S609" s="27"/>
      <c r="T609" s="26"/>
      <c r="U609" s="28"/>
      <c r="V609" s="26"/>
      <c r="W609" s="27"/>
      <c r="X609" s="23"/>
      <c r="Y609" s="28"/>
      <c r="Z609" s="23"/>
      <c r="AA609" s="27"/>
      <c r="AB609" s="23"/>
      <c r="AC609" s="23"/>
      <c r="AD609" s="23"/>
      <c r="AE609" s="26"/>
      <c r="AF609" s="51"/>
      <c r="AG609" s="25"/>
      <c r="AH609" s="25"/>
    </row>
    <row r="610" spans="1:34" ht="12.75">
      <c r="A610" s="23"/>
      <c r="B610" s="23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3"/>
      <c r="O610" s="24"/>
      <c r="P610" s="563"/>
      <c r="Q610" s="25"/>
      <c r="R610" s="26"/>
      <c r="S610" s="27"/>
      <c r="T610" s="26"/>
      <c r="U610" s="28"/>
      <c r="V610" s="26"/>
      <c r="W610" s="27"/>
      <c r="X610" s="23"/>
      <c r="Y610" s="28"/>
      <c r="Z610" s="23"/>
      <c r="AA610" s="27"/>
      <c r="AB610" s="23"/>
      <c r="AC610" s="23"/>
      <c r="AD610" s="23"/>
      <c r="AE610" s="26"/>
      <c r="AF610" s="51"/>
      <c r="AG610" s="25"/>
      <c r="AH610" s="25"/>
    </row>
    <row r="611" spans="1:34" ht="12.75">
      <c r="A611" s="23"/>
      <c r="B611" s="23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3"/>
      <c r="O611" s="24"/>
      <c r="P611" s="563"/>
      <c r="Q611" s="25"/>
      <c r="R611" s="26"/>
      <c r="S611" s="27"/>
      <c r="T611" s="26"/>
      <c r="U611" s="28"/>
      <c r="V611" s="26"/>
      <c r="W611" s="27"/>
      <c r="X611" s="23"/>
      <c r="Y611" s="28"/>
      <c r="Z611" s="23"/>
      <c r="AA611" s="27"/>
      <c r="AB611" s="23"/>
      <c r="AC611" s="23"/>
      <c r="AD611" s="23"/>
      <c r="AE611" s="26"/>
      <c r="AF611" s="51"/>
      <c r="AG611" s="25"/>
      <c r="AH611" s="25"/>
    </row>
    <row r="612" spans="1:34" ht="12.75">
      <c r="A612" s="23"/>
      <c r="B612" s="23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3"/>
      <c r="O612" s="24"/>
      <c r="P612" s="563"/>
      <c r="Q612" s="25"/>
      <c r="R612" s="26"/>
      <c r="S612" s="27"/>
      <c r="T612" s="26"/>
      <c r="U612" s="28"/>
      <c r="V612" s="26"/>
      <c r="W612" s="27"/>
      <c r="X612" s="23"/>
      <c r="Y612" s="28"/>
      <c r="Z612" s="23"/>
      <c r="AA612" s="27"/>
      <c r="AB612" s="23"/>
      <c r="AC612" s="23"/>
      <c r="AD612" s="23"/>
      <c r="AE612" s="26"/>
      <c r="AF612" s="51"/>
      <c r="AG612" s="25"/>
      <c r="AH612" s="25"/>
    </row>
    <row r="613" spans="1:34" ht="12.75">
      <c r="A613" s="23"/>
      <c r="B613" s="23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3"/>
      <c r="O613" s="24"/>
      <c r="P613" s="563"/>
      <c r="Q613" s="25"/>
      <c r="R613" s="26"/>
      <c r="S613" s="27"/>
      <c r="T613" s="26"/>
      <c r="U613" s="28"/>
      <c r="V613" s="26"/>
      <c r="W613" s="27"/>
      <c r="X613" s="23"/>
      <c r="Y613" s="28"/>
      <c r="Z613" s="23"/>
      <c r="AA613" s="27"/>
      <c r="AB613" s="23"/>
      <c r="AC613" s="23"/>
      <c r="AD613" s="23"/>
      <c r="AE613" s="26"/>
      <c r="AF613" s="51"/>
      <c r="AG613" s="25"/>
      <c r="AH613" s="25"/>
    </row>
    <row r="614" spans="1:34" ht="12.75">
      <c r="A614" s="23"/>
      <c r="B614" s="23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3"/>
      <c r="O614" s="24"/>
      <c r="P614" s="563"/>
      <c r="Q614" s="25"/>
      <c r="R614" s="26"/>
      <c r="S614" s="27"/>
      <c r="T614" s="26"/>
      <c r="U614" s="28"/>
      <c r="V614" s="26"/>
      <c r="W614" s="27"/>
      <c r="X614" s="23"/>
      <c r="Y614" s="28"/>
      <c r="Z614" s="23"/>
      <c r="AA614" s="27"/>
      <c r="AB614" s="23"/>
      <c r="AC614" s="23"/>
      <c r="AD614" s="23"/>
      <c r="AE614" s="26"/>
      <c r="AF614" s="51"/>
      <c r="AG614" s="25"/>
      <c r="AH614" s="25"/>
    </row>
    <row r="615" spans="1:34" ht="12.75">
      <c r="A615" s="23"/>
      <c r="B615" s="23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3"/>
      <c r="O615" s="24"/>
      <c r="P615" s="563"/>
      <c r="Q615" s="25"/>
      <c r="R615" s="26"/>
      <c r="S615" s="27"/>
      <c r="T615" s="26"/>
      <c r="U615" s="28"/>
      <c r="V615" s="26"/>
      <c r="W615" s="27"/>
      <c r="X615" s="23"/>
      <c r="Y615" s="28"/>
      <c r="Z615" s="23"/>
      <c r="AA615" s="27"/>
      <c r="AB615" s="23"/>
      <c r="AC615" s="23"/>
      <c r="AD615" s="23"/>
      <c r="AE615" s="26"/>
      <c r="AF615" s="51"/>
      <c r="AG615" s="25"/>
      <c r="AH615" s="25"/>
    </row>
    <row r="616" spans="1:34" ht="12.75">
      <c r="A616" s="23"/>
      <c r="B616" s="23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3"/>
      <c r="O616" s="24"/>
      <c r="P616" s="563"/>
      <c r="Q616" s="25"/>
      <c r="R616" s="26"/>
      <c r="S616" s="27"/>
      <c r="T616" s="26"/>
      <c r="U616" s="28"/>
      <c r="V616" s="26"/>
      <c r="W616" s="27"/>
      <c r="X616" s="23"/>
      <c r="Y616" s="28"/>
      <c r="Z616" s="23"/>
      <c r="AA616" s="27"/>
      <c r="AB616" s="23"/>
      <c r="AC616" s="23"/>
      <c r="AD616" s="23"/>
      <c r="AE616" s="26"/>
      <c r="AF616" s="51"/>
      <c r="AG616" s="25"/>
      <c r="AH616" s="25"/>
    </row>
    <row r="617" spans="1:34" ht="12.75">
      <c r="A617" s="23"/>
      <c r="B617" s="23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3"/>
      <c r="O617" s="24"/>
      <c r="P617" s="563"/>
      <c r="Q617" s="25"/>
      <c r="R617" s="26"/>
      <c r="S617" s="27"/>
      <c r="T617" s="26"/>
      <c r="U617" s="28"/>
      <c r="V617" s="26"/>
      <c r="W617" s="27"/>
      <c r="X617" s="23"/>
      <c r="Y617" s="28"/>
      <c r="Z617" s="23"/>
      <c r="AA617" s="27"/>
      <c r="AB617" s="23"/>
      <c r="AC617" s="23"/>
      <c r="AD617" s="23"/>
      <c r="AE617" s="26"/>
      <c r="AF617" s="51"/>
      <c r="AG617" s="25"/>
      <c r="AH617" s="25"/>
    </row>
    <row r="618" spans="1:34" ht="12.75">
      <c r="A618" s="23"/>
      <c r="B618" s="23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3"/>
      <c r="O618" s="24"/>
      <c r="P618" s="563"/>
      <c r="Q618" s="25"/>
      <c r="R618" s="26"/>
      <c r="S618" s="27"/>
      <c r="T618" s="26"/>
      <c r="U618" s="28"/>
      <c r="V618" s="26"/>
      <c r="W618" s="27"/>
      <c r="X618" s="23"/>
      <c r="Y618" s="28"/>
      <c r="Z618" s="23"/>
      <c r="AA618" s="27"/>
      <c r="AB618" s="23"/>
      <c r="AC618" s="23"/>
      <c r="AD618" s="23"/>
      <c r="AE618" s="26"/>
      <c r="AF618" s="51"/>
      <c r="AG618" s="25"/>
      <c r="AH618" s="25"/>
    </row>
    <row r="619" spans="1:34" ht="12.75">
      <c r="A619" s="23"/>
      <c r="B619" s="23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3"/>
      <c r="O619" s="24"/>
      <c r="P619" s="563"/>
      <c r="Q619" s="25"/>
      <c r="R619" s="26"/>
      <c r="S619" s="27"/>
      <c r="T619" s="26"/>
      <c r="U619" s="28"/>
      <c r="V619" s="26"/>
      <c r="W619" s="27"/>
      <c r="X619" s="23"/>
      <c r="Y619" s="28"/>
      <c r="Z619" s="23"/>
      <c r="AA619" s="27"/>
      <c r="AB619" s="23"/>
      <c r="AC619" s="23"/>
      <c r="AD619" s="23"/>
      <c r="AE619" s="26"/>
      <c r="AF619" s="51"/>
      <c r="AG619" s="25"/>
      <c r="AH619" s="25"/>
    </row>
    <row r="620" spans="1:34" ht="12.75">
      <c r="A620" s="23"/>
      <c r="B620" s="23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3"/>
      <c r="O620" s="24"/>
      <c r="P620" s="563"/>
      <c r="Q620" s="25"/>
      <c r="R620" s="26"/>
      <c r="S620" s="27"/>
      <c r="T620" s="26"/>
      <c r="U620" s="28"/>
      <c r="V620" s="26"/>
      <c r="W620" s="27"/>
      <c r="X620" s="23"/>
      <c r="Y620" s="28"/>
      <c r="Z620" s="23"/>
      <c r="AA620" s="27"/>
      <c r="AB620" s="23"/>
      <c r="AC620" s="23"/>
      <c r="AD620" s="23"/>
      <c r="AE620" s="26"/>
      <c r="AF620" s="51"/>
      <c r="AG620" s="25"/>
      <c r="AH620" s="25"/>
    </row>
    <row r="621" spans="1:34" ht="12.75">
      <c r="A621" s="23"/>
      <c r="B621" s="23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3"/>
      <c r="O621" s="24"/>
      <c r="P621" s="563"/>
      <c r="Q621" s="25"/>
      <c r="R621" s="26"/>
      <c r="S621" s="27"/>
      <c r="T621" s="26"/>
      <c r="U621" s="28"/>
      <c r="V621" s="26"/>
      <c r="W621" s="27"/>
      <c r="X621" s="23"/>
      <c r="Y621" s="28"/>
      <c r="Z621" s="23"/>
      <c r="AA621" s="27"/>
      <c r="AB621" s="23"/>
      <c r="AC621" s="23"/>
      <c r="AD621" s="23"/>
      <c r="AE621" s="26"/>
      <c r="AF621" s="51"/>
      <c r="AG621" s="25"/>
      <c r="AH621" s="25"/>
    </row>
    <row r="622" spans="1:34" ht="12.75">
      <c r="A622" s="23"/>
      <c r="B622" s="23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3"/>
      <c r="O622" s="24"/>
      <c r="P622" s="563"/>
      <c r="Q622" s="25"/>
      <c r="R622" s="26"/>
      <c r="S622" s="27"/>
      <c r="T622" s="26"/>
      <c r="U622" s="28"/>
      <c r="V622" s="26"/>
      <c r="W622" s="27"/>
      <c r="X622" s="23"/>
      <c r="Y622" s="28"/>
      <c r="Z622" s="23"/>
      <c r="AA622" s="27"/>
      <c r="AB622" s="23"/>
      <c r="AC622" s="23"/>
      <c r="AD622" s="23"/>
      <c r="AE622" s="26"/>
      <c r="AF622" s="51"/>
      <c r="AG622" s="25"/>
      <c r="AH622" s="25"/>
    </row>
    <row r="623" spans="1:34" ht="12.75">
      <c r="A623" s="23"/>
      <c r="B623" s="23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3"/>
      <c r="O623" s="24"/>
      <c r="P623" s="563"/>
      <c r="Q623" s="25"/>
      <c r="R623" s="26"/>
      <c r="S623" s="27"/>
      <c r="T623" s="26"/>
      <c r="U623" s="28"/>
      <c r="V623" s="26"/>
      <c r="W623" s="27"/>
      <c r="X623" s="23"/>
      <c r="Y623" s="28"/>
      <c r="Z623" s="23"/>
      <c r="AA623" s="27"/>
      <c r="AB623" s="23"/>
      <c r="AC623" s="23"/>
      <c r="AD623" s="23"/>
      <c r="AE623" s="26"/>
      <c r="AF623" s="51"/>
      <c r="AG623" s="25"/>
      <c r="AH623" s="25"/>
    </row>
    <row r="624" spans="1:34" ht="12.75">
      <c r="A624" s="23"/>
      <c r="B624" s="23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3"/>
      <c r="O624" s="24"/>
      <c r="P624" s="563"/>
      <c r="Q624" s="25"/>
      <c r="R624" s="26"/>
      <c r="S624" s="27"/>
      <c r="T624" s="26"/>
      <c r="U624" s="28"/>
      <c r="V624" s="26"/>
      <c r="W624" s="27"/>
      <c r="X624" s="23"/>
      <c r="Y624" s="28"/>
      <c r="Z624" s="23"/>
      <c r="AA624" s="27"/>
      <c r="AB624" s="23"/>
      <c r="AC624" s="23"/>
      <c r="AD624" s="23"/>
      <c r="AE624" s="26"/>
      <c r="AF624" s="51"/>
      <c r="AG624" s="25"/>
      <c r="AH624" s="25"/>
    </row>
    <row r="625" spans="1:34" ht="12.75">
      <c r="A625" s="23"/>
      <c r="B625" s="23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3"/>
      <c r="O625" s="24"/>
      <c r="P625" s="563"/>
      <c r="Q625" s="25"/>
      <c r="R625" s="26"/>
      <c r="S625" s="27"/>
      <c r="T625" s="26"/>
      <c r="U625" s="28"/>
      <c r="V625" s="26"/>
      <c r="W625" s="27"/>
      <c r="X625" s="23"/>
      <c r="Y625" s="28"/>
      <c r="Z625" s="23"/>
      <c r="AA625" s="27"/>
      <c r="AB625" s="23"/>
      <c r="AC625" s="23"/>
      <c r="AD625" s="23"/>
      <c r="AE625" s="26"/>
      <c r="AF625" s="51"/>
      <c r="AG625" s="25"/>
      <c r="AH625" s="25"/>
    </row>
    <row r="626" spans="1:34" ht="12.75">
      <c r="A626" s="23"/>
      <c r="B626" s="23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3"/>
      <c r="O626" s="24"/>
      <c r="P626" s="563"/>
      <c r="Q626" s="25"/>
      <c r="R626" s="26"/>
      <c r="S626" s="27"/>
      <c r="T626" s="26"/>
      <c r="U626" s="28"/>
      <c r="V626" s="26"/>
      <c r="W626" s="27"/>
      <c r="X626" s="23"/>
      <c r="Y626" s="28"/>
      <c r="Z626" s="23"/>
      <c r="AA626" s="27"/>
      <c r="AB626" s="23"/>
      <c r="AC626" s="23"/>
      <c r="AD626" s="23"/>
      <c r="AE626" s="26"/>
      <c r="AF626" s="51"/>
      <c r="AG626" s="25"/>
      <c r="AH626" s="25"/>
    </row>
    <row r="627" spans="1:34" ht="12.75">
      <c r="A627" s="23"/>
      <c r="B627" s="23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3"/>
      <c r="O627" s="24"/>
      <c r="P627" s="563"/>
      <c r="Q627" s="25"/>
      <c r="R627" s="26"/>
      <c r="S627" s="27"/>
      <c r="T627" s="26"/>
      <c r="U627" s="28"/>
      <c r="V627" s="26"/>
      <c r="W627" s="27"/>
      <c r="X627" s="23"/>
      <c r="Y627" s="28"/>
      <c r="Z627" s="23"/>
      <c r="AA627" s="27"/>
      <c r="AB627" s="23"/>
      <c r="AC627" s="23"/>
      <c r="AD627" s="23"/>
      <c r="AE627" s="26"/>
      <c r="AF627" s="51"/>
      <c r="AG627" s="25"/>
      <c r="AH627" s="25"/>
    </row>
    <row r="628" spans="1:34" ht="12.75">
      <c r="A628" s="23"/>
      <c r="B628" s="23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3"/>
      <c r="O628" s="24"/>
      <c r="P628" s="563"/>
      <c r="Q628" s="25"/>
      <c r="R628" s="26"/>
      <c r="S628" s="27"/>
      <c r="T628" s="26"/>
      <c r="U628" s="28"/>
      <c r="V628" s="26"/>
      <c r="W628" s="27"/>
      <c r="X628" s="23"/>
      <c r="Y628" s="28"/>
      <c r="Z628" s="23"/>
      <c r="AA628" s="27"/>
      <c r="AB628" s="23"/>
      <c r="AC628" s="23"/>
      <c r="AD628" s="23"/>
      <c r="AE628" s="26"/>
      <c r="AF628" s="51"/>
      <c r="AG628" s="25"/>
      <c r="AH628" s="25"/>
    </row>
    <row r="629" spans="1:34" ht="12.75">
      <c r="A629" s="23"/>
      <c r="B629" s="23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3"/>
      <c r="O629" s="24"/>
      <c r="P629" s="563"/>
      <c r="Q629" s="25"/>
      <c r="R629" s="26"/>
      <c r="S629" s="27"/>
      <c r="T629" s="26"/>
      <c r="U629" s="28"/>
      <c r="V629" s="26"/>
      <c r="W629" s="27"/>
      <c r="X629" s="23"/>
      <c r="Y629" s="28"/>
      <c r="Z629" s="23"/>
      <c r="AA629" s="27"/>
      <c r="AB629" s="23"/>
      <c r="AC629" s="23"/>
      <c r="AD629" s="23"/>
      <c r="AE629" s="26"/>
      <c r="AF629" s="51"/>
      <c r="AG629" s="25"/>
      <c r="AH629" s="25"/>
    </row>
    <row r="630" spans="1:34" ht="12.75">
      <c r="A630" s="23"/>
      <c r="B630" s="23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3"/>
      <c r="O630" s="24"/>
      <c r="P630" s="563"/>
      <c r="Q630" s="25"/>
      <c r="R630" s="26"/>
      <c r="S630" s="27"/>
      <c r="T630" s="26"/>
      <c r="U630" s="28"/>
      <c r="V630" s="26"/>
      <c r="W630" s="27"/>
      <c r="X630" s="23"/>
      <c r="Y630" s="28"/>
      <c r="Z630" s="23"/>
      <c r="AA630" s="27"/>
      <c r="AB630" s="23"/>
      <c r="AC630" s="23"/>
      <c r="AD630" s="23"/>
      <c r="AE630" s="26"/>
      <c r="AF630" s="51"/>
      <c r="AG630" s="25"/>
      <c r="AH630" s="25"/>
    </row>
    <row r="631" spans="1:34" ht="12.75">
      <c r="A631" s="23"/>
      <c r="B631" s="23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3"/>
      <c r="O631" s="24"/>
      <c r="P631" s="563"/>
      <c r="Q631" s="25"/>
      <c r="R631" s="26"/>
      <c r="S631" s="27"/>
      <c r="T631" s="26"/>
      <c r="U631" s="28"/>
      <c r="V631" s="26"/>
      <c r="W631" s="27"/>
      <c r="X631" s="23"/>
      <c r="Y631" s="28"/>
      <c r="Z631" s="23"/>
      <c r="AA631" s="27"/>
      <c r="AB631" s="23"/>
      <c r="AC631" s="23"/>
      <c r="AD631" s="23"/>
      <c r="AE631" s="26"/>
      <c r="AF631" s="51"/>
      <c r="AG631" s="25"/>
      <c r="AH631" s="25"/>
    </row>
    <row r="632" spans="1:34" ht="12.75">
      <c r="A632" s="23"/>
      <c r="B632" s="23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3"/>
      <c r="O632" s="24"/>
      <c r="P632" s="563"/>
      <c r="Q632" s="25"/>
      <c r="R632" s="26"/>
      <c r="S632" s="27"/>
      <c r="T632" s="26"/>
      <c r="U632" s="28"/>
      <c r="V632" s="26"/>
      <c r="W632" s="27"/>
      <c r="X632" s="23"/>
      <c r="Y632" s="28"/>
      <c r="Z632" s="23"/>
      <c r="AA632" s="27"/>
      <c r="AB632" s="23"/>
      <c r="AC632" s="23"/>
      <c r="AD632" s="23"/>
      <c r="AE632" s="26"/>
      <c r="AF632" s="51"/>
      <c r="AG632" s="25"/>
      <c r="AH632" s="25"/>
    </row>
    <row r="633" spans="1:34" ht="12.75">
      <c r="A633" s="23"/>
      <c r="B633" s="23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3"/>
      <c r="O633" s="24"/>
      <c r="P633" s="563"/>
      <c r="Q633" s="25"/>
      <c r="R633" s="26"/>
      <c r="S633" s="27"/>
      <c r="T633" s="26"/>
      <c r="U633" s="28"/>
      <c r="V633" s="26"/>
      <c r="W633" s="27"/>
      <c r="X633" s="23"/>
      <c r="Y633" s="28"/>
      <c r="Z633" s="23"/>
      <c r="AA633" s="27"/>
      <c r="AB633" s="23"/>
      <c r="AC633" s="23"/>
      <c r="AD633" s="23"/>
      <c r="AE633" s="26"/>
      <c r="AF633" s="51"/>
      <c r="AG633" s="25"/>
      <c r="AH633" s="25"/>
    </row>
    <row r="634" spans="1:34" ht="12.75">
      <c r="A634" s="23"/>
      <c r="B634" s="23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3"/>
      <c r="O634" s="24"/>
      <c r="P634" s="563"/>
      <c r="Q634" s="25"/>
      <c r="R634" s="26"/>
      <c r="S634" s="27"/>
      <c r="T634" s="26"/>
      <c r="U634" s="28"/>
      <c r="V634" s="26"/>
      <c r="W634" s="27"/>
      <c r="X634" s="23"/>
      <c r="Y634" s="28"/>
      <c r="Z634" s="23"/>
      <c r="AA634" s="27"/>
      <c r="AB634" s="23"/>
      <c r="AC634" s="23"/>
      <c r="AD634" s="23"/>
      <c r="AE634" s="26"/>
      <c r="AF634" s="51"/>
      <c r="AG634" s="25"/>
      <c r="AH634" s="25"/>
    </row>
    <row r="635" spans="1:34" ht="12.75">
      <c r="A635" s="23"/>
      <c r="B635" s="23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3"/>
      <c r="O635" s="24"/>
      <c r="P635" s="563"/>
      <c r="Q635" s="25"/>
      <c r="R635" s="26"/>
      <c r="S635" s="27"/>
      <c r="T635" s="26"/>
      <c r="U635" s="28"/>
      <c r="V635" s="26"/>
      <c r="W635" s="27"/>
      <c r="X635" s="23"/>
      <c r="Y635" s="28"/>
      <c r="Z635" s="23"/>
      <c r="AA635" s="27"/>
      <c r="AB635" s="23"/>
      <c r="AC635" s="23"/>
      <c r="AD635" s="23"/>
      <c r="AE635" s="26"/>
      <c r="AF635" s="51"/>
      <c r="AG635" s="25"/>
      <c r="AH635" s="25"/>
    </row>
    <row r="636" spans="1:34" ht="12.75">
      <c r="A636" s="23"/>
      <c r="B636" s="23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3"/>
      <c r="O636" s="24"/>
      <c r="P636" s="563"/>
      <c r="Q636" s="25"/>
      <c r="R636" s="26"/>
      <c r="S636" s="27"/>
      <c r="T636" s="26"/>
      <c r="U636" s="28"/>
      <c r="V636" s="26"/>
      <c r="W636" s="27"/>
      <c r="X636" s="23"/>
      <c r="Y636" s="28"/>
      <c r="Z636" s="23"/>
      <c r="AA636" s="27"/>
      <c r="AB636" s="23"/>
      <c r="AC636" s="23"/>
      <c r="AD636" s="23"/>
      <c r="AE636" s="26"/>
      <c r="AF636" s="51"/>
      <c r="AG636" s="25"/>
      <c r="AH636" s="25"/>
    </row>
    <row r="637" spans="1:34" ht="12.75">
      <c r="A637" s="23"/>
      <c r="B637" s="23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3"/>
      <c r="O637" s="24"/>
      <c r="P637" s="563"/>
      <c r="Q637" s="25"/>
      <c r="R637" s="26"/>
      <c r="S637" s="27"/>
      <c r="T637" s="26"/>
      <c r="U637" s="28"/>
      <c r="V637" s="26"/>
      <c r="W637" s="27"/>
      <c r="X637" s="23"/>
      <c r="Y637" s="28"/>
      <c r="Z637" s="23"/>
      <c r="AA637" s="27"/>
      <c r="AB637" s="23"/>
      <c r="AC637" s="23"/>
      <c r="AD637" s="23"/>
      <c r="AE637" s="26"/>
      <c r="AF637" s="51"/>
      <c r="AG637" s="25"/>
      <c r="AH637" s="25"/>
    </row>
    <row r="638" spans="1:34" ht="12.75">
      <c r="A638" s="23"/>
      <c r="B638" s="23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3"/>
      <c r="O638" s="24"/>
      <c r="P638" s="563"/>
      <c r="Q638" s="25"/>
      <c r="R638" s="26"/>
      <c r="S638" s="27"/>
      <c r="T638" s="26"/>
      <c r="U638" s="28"/>
      <c r="V638" s="26"/>
      <c r="W638" s="27"/>
      <c r="X638" s="23"/>
      <c r="Y638" s="28"/>
      <c r="Z638" s="23"/>
      <c r="AA638" s="27"/>
      <c r="AB638" s="23"/>
      <c r="AC638" s="23"/>
      <c r="AD638" s="23"/>
      <c r="AE638" s="26"/>
      <c r="AF638" s="51"/>
      <c r="AG638" s="25"/>
      <c r="AH638" s="25"/>
    </row>
    <row r="639" spans="1:34" ht="12.75">
      <c r="A639" s="23"/>
      <c r="B639" s="23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3"/>
      <c r="O639" s="24"/>
      <c r="P639" s="563"/>
      <c r="Q639" s="25"/>
      <c r="R639" s="26"/>
      <c r="S639" s="27"/>
      <c r="T639" s="26"/>
      <c r="U639" s="28"/>
      <c r="V639" s="26"/>
      <c r="W639" s="27"/>
      <c r="X639" s="23"/>
      <c r="Y639" s="28"/>
      <c r="Z639" s="23"/>
      <c r="AA639" s="27"/>
      <c r="AB639" s="23"/>
      <c r="AC639" s="23"/>
      <c r="AD639" s="23"/>
      <c r="AE639" s="26"/>
      <c r="AF639" s="51"/>
      <c r="AG639" s="25"/>
      <c r="AH639" s="25"/>
    </row>
  </sheetData>
  <sheetProtection/>
  <mergeCells count="12">
    <mergeCell ref="D3:D4"/>
    <mergeCell ref="F3:I3"/>
    <mergeCell ref="N3:Q3"/>
    <mergeCell ref="J3:M3"/>
    <mergeCell ref="R3:U3"/>
    <mergeCell ref="A1:AE1"/>
    <mergeCell ref="V3:Y3"/>
    <mergeCell ref="Z3:AC3"/>
    <mergeCell ref="AD3:AE3"/>
    <mergeCell ref="A3:A4"/>
    <mergeCell ref="B3:B4"/>
    <mergeCell ref="C3:C4"/>
  </mergeCells>
  <printOptions horizontalCentered="1"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AM3911"/>
  <sheetViews>
    <sheetView zoomScale="115" zoomScaleNormal="115" zoomScalePageLayoutView="0" workbookViewId="0" topLeftCell="A1">
      <pane xSplit="5" ySplit="6" topLeftCell="J37" activePane="bottomRight" state="frozen"/>
      <selection pane="topLeft" activeCell="AD11" sqref="AD11"/>
      <selection pane="topRight" activeCell="AD11" sqref="AD11"/>
      <selection pane="bottomLeft" activeCell="AD11" sqref="AD11"/>
      <selection pane="bottomRight" activeCell="W40" sqref="W40"/>
    </sheetView>
  </sheetViews>
  <sheetFormatPr defaultColWidth="11.421875" defaultRowHeight="12.75"/>
  <cols>
    <col min="1" max="1" width="5.140625" style="1" customWidth="1"/>
    <col min="2" max="2" width="3.57421875" style="1" bestFit="1" customWidth="1"/>
    <col min="3" max="3" width="12.00390625" style="0" customWidth="1"/>
    <col min="4" max="4" width="8.8515625" style="0" customWidth="1"/>
    <col min="5" max="5" width="5.8515625" style="0" hidden="1" customWidth="1"/>
    <col min="6" max="6" width="0.13671875" style="0" hidden="1" customWidth="1"/>
    <col min="7" max="7" width="4.140625" style="0" hidden="1" customWidth="1"/>
    <col min="8" max="8" width="5.28125" style="0" hidden="1" customWidth="1"/>
    <col min="9" max="9" width="3.140625" style="3" hidden="1" customWidth="1"/>
    <col min="10" max="10" width="4.7109375" style="3" customWidth="1"/>
    <col min="11" max="11" width="7.57421875" style="3" customWidth="1"/>
    <col min="12" max="12" width="7.28125" style="3" customWidth="1"/>
    <col min="13" max="13" width="8.57421875" style="3" customWidth="1"/>
    <col min="14" max="14" width="5.7109375" style="10" customWidth="1"/>
    <col min="15" max="15" width="8.7109375" style="10" customWidth="1"/>
    <col min="16" max="16" width="7.57421875" style="4" customWidth="1"/>
    <col min="17" max="17" width="7.421875" style="4" customWidth="1"/>
    <col min="18" max="18" width="6.140625" style="13" customWidth="1"/>
    <col min="19" max="19" width="7.421875" style="14" customWidth="1"/>
    <col min="20" max="20" width="8.28125" style="11" customWidth="1"/>
    <col min="21" max="21" width="9.28125" style="6" customWidth="1"/>
    <col min="22" max="22" width="9.421875" style="7" customWidth="1"/>
    <col min="23" max="23" width="17.00390625" style="16" customWidth="1"/>
    <col min="24" max="24" width="21.57421875" style="12" customWidth="1"/>
    <col min="25" max="25" width="23.57421875" style="5" customWidth="1"/>
    <col min="26" max="26" width="17.57421875" style="17" hidden="1" customWidth="1"/>
    <col min="27" max="27" width="23.00390625" style="18" hidden="1" customWidth="1"/>
    <col min="28" max="28" width="22.00390625" style="19" hidden="1" customWidth="1"/>
    <col min="29" max="29" width="32.140625" style="20" hidden="1" customWidth="1"/>
    <col min="30" max="30" width="14.421875" style="17" customWidth="1"/>
    <col min="31" max="31" width="33.7109375" style="17" customWidth="1"/>
    <col min="32" max="32" width="32.57421875" style="52" customWidth="1"/>
    <col min="33" max="33" width="29.00390625" style="0" customWidth="1"/>
    <col min="34" max="34" width="59.7109375" style="0" customWidth="1"/>
    <col min="35" max="35" width="98.421875" style="0" customWidth="1"/>
    <col min="36" max="36" width="6.57421875" style="0" customWidth="1"/>
    <col min="37" max="37" width="8.28125" style="0" customWidth="1"/>
    <col min="38" max="38" width="7.8515625" style="0" customWidth="1"/>
    <col min="39" max="39" width="6.57421875" style="0" customWidth="1"/>
    <col min="40" max="40" width="2.57421875" style="0" customWidth="1"/>
  </cols>
  <sheetData>
    <row r="1" spans="1:32" s="95" customFormat="1" ht="13.5" customHeight="1">
      <c r="A1" s="600" t="s">
        <v>197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102"/>
    </row>
    <row r="2" spans="1:32" s="95" customFormat="1" ht="13.5" customHeight="1" thickBo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  <c r="AA2" s="181"/>
      <c r="AB2" s="182"/>
      <c r="AC2" s="183"/>
      <c r="AD2" s="180"/>
      <c r="AE2" s="180"/>
      <c r="AF2" s="102"/>
    </row>
    <row r="3" spans="1:32" s="104" customFormat="1" ht="13.5" customHeight="1" thickBot="1">
      <c r="A3" s="609" t="s">
        <v>0</v>
      </c>
      <c r="B3" s="611" t="s">
        <v>1</v>
      </c>
      <c r="C3" s="613" t="s">
        <v>2</v>
      </c>
      <c r="D3" s="620" t="s">
        <v>3</v>
      </c>
      <c r="E3" s="184"/>
      <c r="F3" s="617" t="s">
        <v>71</v>
      </c>
      <c r="G3" s="618"/>
      <c r="H3" s="618"/>
      <c r="I3" s="619"/>
      <c r="J3" s="594" t="s">
        <v>235</v>
      </c>
      <c r="K3" s="595"/>
      <c r="L3" s="595"/>
      <c r="M3" s="596"/>
      <c r="N3" s="591" t="s">
        <v>74</v>
      </c>
      <c r="O3" s="592"/>
      <c r="P3" s="592"/>
      <c r="Q3" s="593"/>
      <c r="R3" s="622" t="s">
        <v>163</v>
      </c>
      <c r="S3" s="598"/>
      <c r="T3" s="598"/>
      <c r="U3" s="599"/>
      <c r="V3" s="623" t="s">
        <v>5</v>
      </c>
      <c r="W3" s="624"/>
      <c r="X3" s="624"/>
      <c r="Y3" s="625"/>
      <c r="Z3" s="604" t="s">
        <v>76</v>
      </c>
      <c r="AA3" s="605"/>
      <c r="AB3" s="605"/>
      <c r="AC3" s="606"/>
      <c r="AD3" s="607" t="s">
        <v>75</v>
      </c>
      <c r="AE3" s="608"/>
      <c r="AF3" s="220"/>
    </row>
    <row r="4" spans="1:32" s="104" customFormat="1" ht="13.5" customHeight="1" thickBot="1">
      <c r="A4" s="610"/>
      <c r="B4" s="612"/>
      <c r="C4" s="614"/>
      <c r="D4" s="616"/>
      <c r="E4" s="105" t="s">
        <v>4</v>
      </c>
      <c r="F4" s="106" t="s">
        <v>36</v>
      </c>
      <c r="G4" s="107" t="s">
        <v>72</v>
      </c>
      <c r="H4" s="107" t="s">
        <v>37</v>
      </c>
      <c r="I4" s="101" t="s">
        <v>73</v>
      </c>
      <c r="J4" s="518" t="s">
        <v>36</v>
      </c>
      <c r="K4" s="515" t="s">
        <v>72</v>
      </c>
      <c r="L4" s="515" t="s">
        <v>237</v>
      </c>
      <c r="M4" s="530" t="s">
        <v>73</v>
      </c>
      <c r="N4" s="247" t="s">
        <v>36</v>
      </c>
      <c r="O4" s="248" t="s">
        <v>72</v>
      </c>
      <c r="P4" s="249" t="s">
        <v>38</v>
      </c>
      <c r="Q4" s="250" t="s">
        <v>73</v>
      </c>
      <c r="R4" s="108" t="s">
        <v>36</v>
      </c>
      <c r="S4" s="109" t="s">
        <v>72</v>
      </c>
      <c r="T4" s="110" t="s">
        <v>39</v>
      </c>
      <c r="U4" s="111" t="s">
        <v>73</v>
      </c>
      <c r="V4" s="271" t="s">
        <v>36</v>
      </c>
      <c r="W4" s="272" t="s">
        <v>72</v>
      </c>
      <c r="X4" s="273" t="s">
        <v>40</v>
      </c>
      <c r="Y4" s="274" t="s">
        <v>73</v>
      </c>
      <c r="Z4" s="112" t="s">
        <v>36</v>
      </c>
      <c r="AA4" s="113" t="s">
        <v>72</v>
      </c>
      <c r="AB4" s="114" t="s">
        <v>41</v>
      </c>
      <c r="AC4" s="115" t="s">
        <v>73</v>
      </c>
      <c r="AD4" s="304" t="s">
        <v>73</v>
      </c>
      <c r="AE4" s="298" t="s">
        <v>36</v>
      </c>
      <c r="AF4" s="102"/>
    </row>
    <row r="5" spans="1:32" s="104" customFormat="1" ht="13.5" customHeight="1" hidden="1">
      <c r="A5" s="30"/>
      <c r="B5" s="31"/>
      <c r="C5" s="31"/>
      <c r="D5" s="32"/>
      <c r="E5" s="116"/>
      <c r="F5" s="117"/>
      <c r="G5" s="117"/>
      <c r="H5" s="117"/>
      <c r="I5" s="118"/>
      <c r="J5" s="517"/>
      <c r="K5" s="517"/>
      <c r="L5" s="517"/>
      <c r="M5" s="517"/>
      <c r="N5" s="251"/>
      <c r="O5" s="252"/>
      <c r="P5" s="253"/>
      <c r="Q5" s="254"/>
      <c r="R5" s="119"/>
      <c r="S5" s="120"/>
      <c r="T5" s="121"/>
      <c r="U5" s="122"/>
      <c r="V5" s="275"/>
      <c r="W5" s="276"/>
      <c r="X5" s="277"/>
      <c r="Y5" s="278"/>
      <c r="Z5" s="123"/>
      <c r="AA5" s="124"/>
      <c r="AB5" s="193"/>
      <c r="AC5" s="194"/>
      <c r="AD5" s="305"/>
      <c r="AE5" s="306"/>
      <c r="AF5" s="102"/>
    </row>
    <row r="6" spans="1:32" s="104" customFormat="1" ht="13.5" customHeight="1" hidden="1" thickBot="1">
      <c r="A6" s="42" t="s">
        <v>77</v>
      </c>
      <c r="B6" s="43" t="s">
        <v>77</v>
      </c>
      <c r="C6" s="43" t="s">
        <v>77</v>
      </c>
      <c r="D6" s="45" t="s">
        <v>77</v>
      </c>
      <c r="E6" s="221"/>
      <c r="F6" s="197" t="s">
        <v>77</v>
      </c>
      <c r="G6" s="197" t="s">
        <v>77</v>
      </c>
      <c r="H6" s="197"/>
      <c r="I6" s="198" t="s">
        <v>77</v>
      </c>
      <c r="J6" s="531"/>
      <c r="K6" s="531"/>
      <c r="L6" s="531"/>
      <c r="M6" s="531"/>
      <c r="N6" s="255" t="s">
        <v>77</v>
      </c>
      <c r="O6" s="256" t="s">
        <v>77</v>
      </c>
      <c r="P6" s="257" t="s">
        <v>77</v>
      </c>
      <c r="Q6" s="258" t="s">
        <v>77</v>
      </c>
      <c r="R6" s="214" t="s">
        <v>77</v>
      </c>
      <c r="S6" s="215" t="s">
        <v>77</v>
      </c>
      <c r="T6" s="216"/>
      <c r="U6" s="217" t="s">
        <v>77</v>
      </c>
      <c r="V6" s="279"/>
      <c r="W6" s="280"/>
      <c r="X6" s="281" t="s">
        <v>77</v>
      </c>
      <c r="Y6" s="282" t="s">
        <v>77</v>
      </c>
      <c r="Z6" s="222" t="s">
        <v>77</v>
      </c>
      <c r="AA6" s="223" t="s">
        <v>77</v>
      </c>
      <c r="AB6" s="224" t="s">
        <v>77</v>
      </c>
      <c r="AC6" s="225" t="s">
        <v>77</v>
      </c>
      <c r="AD6" s="308" t="s">
        <v>77</v>
      </c>
      <c r="AE6" s="309" t="s">
        <v>77</v>
      </c>
      <c r="AF6" s="102"/>
    </row>
    <row r="7" spans="1:39" s="104" customFormat="1" ht="13.5" customHeight="1">
      <c r="A7" s="127">
        <v>66</v>
      </c>
      <c r="B7" s="574" t="s">
        <v>25</v>
      </c>
      <c r="C7" s="575" t="s">
        <v>104</v>
      </c>
      <c r="D7" s="577" t="s">
        <v>30</v>
      </c>
      <c r="E7" s="226" t="s">
        <v>7</v>
      </c>
      <c r="F7" s="227"/>
      <c r="G7" s="129"/>
      <c r="H7" s="204" t="e">
        <f aca="true" t="shared" si="0" ref="H7:H38">LEFT(G7,2)*60+RIGHT(G7,2)</f>
        <v>#VALUE!</v>
      </c>
      <c r="I7" s="464" t="e">
        <f aca="true" t="shared" si="1" ref="I7:I38">H7*100/$H$61-100</f>
        <v>#VALUE!</v>
      </c>
      <c r="J7" s="556">
        <v>8</v>
      </c>
      <c r="K7" s="544" t="s">
        <v>286</v>
      </c>
      <c r="L7" s="546">
        <f aca="true" t="shared" si="2" ref="L7:L41">LEFT(K7,2)*60+RIGHT(K7,5)</f>
        <v>67.1</v>
      </c>
      <c r="M7" s="532">
        <f aca="true" t="shared" si="3" ref="M7:M41">L7*100/$L$61-100</f>
        <v>31.568627450980387</v>
      </c>
      <c r="N7" s="470">
        <v>42</v>
      </c>
      <c r="O7" s="259" t="s">
        <v>493</v>
      </c>
      <c r="P7" s="260">
        <v>108.75</v>
      </c>
      <c r="Q7" s="334">
        <f aca="true" t="shared" si="4" ref="Q7:Q42">P7*100/$P$61-100</f>
        <v>176.64716357161024</v>
      </c>
      <c r="R7" s="494">
        <v>15</v>
      </c>
      <c r="S7" s="579" t="s">
        <v>590</v>
      </c>
      <c r="T7" s="586">
        <f aca="true" t="shared" si="5" ref="T7:T20">LEFT(S7,2)*60+RIGHT(S7,5)</f>
        <v>722.33</v>
      </c>
      <c r="U7" s="582">
        <f aca="true" t="shared" si="6" ref="U7:U20">T7*100/$T$61-100</f>
        <v>30.525840260209606</v>
      </c>
      <c r="V7" s="283">
        <v>1</v>
      </c>
      <c r="W7" s="284" t="s">
        <v>494</v>
      </c>
      <c r="X7" s="287">
        <f aca="true" t="shared" si="7" ref="X7:X37">LEFT(W7,2)*60+RIGHT(W7,2)</f>
        <v>510</v>
      </c>
      <c r="Y7" s="288">
        <f aca="true" t="shared" si="8" ref="Y7:Y38">X7*100/$X$61-100</f>
        <v>0</v>
      </c>
      <c r="Z7" s="131"/>
      <c r="AA7" s="132"/>
      <c r="AB7" s="133" t="e">
        <f aca="true" t="shared" si="9" ref="AB7:AB33">LEFT(AA7,2)*60+RIGHT(AA7,2)</f>
        <v>#VALUE!</v>
      </c>
      <c r="AC7" s="134" t="e">
        <f aca="true" t="shared" si="10" ref="AC7:AC38">AB7*100/$AB$61-100</f>
        <v>#VALUE!</v>
      </c>
      <c r="AD7" s="310">
        <f>IF(AF7=6,SUM(AG7:AL7)-MAX(AG7:AL7),IF(AF7=5,SUM(AG7:AL7),""))</f>
      </c>
      <c r="AE7" s="302"/>
      <c r="AF7" s="228">
        <f aca="true" t="shared" si="11" ref="AF7:AF33">COUNT(AG7:AL7)</f>
        <v>4</v>
      </c>
      <c r="AG7" s="136" t="e">
        <f aca="true" t="shared" si="12" ref="AG7:AG38">IF(I7="","",I7)</f>
        <v>#VALUE!</v>
      </c>
      <c r="AH7" s="136">
        <f>IF(L7="","",L7)</f>
        <v>67.1</v>
      </c>
      <c r="AI7" s="136">
        <f aca="true" t="shared" si="13" ref="AI7:AI33">IF(Q7="","",Q7)</f>
        <v>176.64716357161024</v>
      </c>
      <c r="AJ7" s="136">
        <f aca="true" t="shared" si="14" ref="AJ7:AJ33">IF(U7="","",U7)</f>
        <v>30.525840260209606</v>
      </c>
      <c r="AK7" s="136">
        <f aca="true" t="shared" si="15" ref="AK7:AK33">IF(Y7="","",Y7)</f>
        <v>0</v>
      </c>
      <c r="AL7" s="136" t="e">
        <f aca="true" t="shared" si="16" ref="AL7:AL33">IF(AC7="","",AC7)</f>
        <v>#VALUE!</v>
      </c>
      <c r="AM7" s="137"/>
    </row>
    <row r="8" spans="1:39" s="104" customFormat="1" ht="13.5" customHeight="1" thickBot="1">
      <c r="A8" s="138">
        <v>64</v>
      </c>
      <c r="B8" s="331" t="s">
        <v>25</v>
      </c>
      <c r="C8" s="207" t="s">
        <v>20</v>
      </c>
      <c r="D8" s="203" t="s">
        <v>34</v>
      </c>
      <c r="E8" s="229" t="s">
        <v>7</v>
      </c>
      <c r="F8" s="230"/>
      <c r="G8" s="140"/>
      <c r="H8" s="204" t="e">
        <f t="shared" si="0"/>
        <v>#VALUE!</v>
      </c>
      <c r="I8" s="464" t="e">
        <f t="shared" si="1"/>
        <v>#VALUE!</v>
      </c>
      <c r="J8" s="557">
        <v>2</v>
      </c>
      <c r="K8" s="522" t="s">
        <v>284</v>
      </c>
      <c r="L8" s="545">
        <f t="shared" si="2"/>
        <v>58</v>
      </c>
      <c r="M8" s="533">
        <f t="shared" si="3"/>
        <v>13.725490196078425</v>
      </c>
      <c r="N8" s="471">
        <v>18</v>
      </c>
      <c r="O8" s="261" t="s">
        <v>372</v>
      </c>
      <c r="P8" s="262">
        <f>LEFT(O8,2)*60+RIGHT(O8,5)</f>
        <v>49.21</v>
      </c>
      <c r="Q8" s="335">
        <f t="shared" si="4"/>
        <v>25.18443144238107</v>
      </c>
      <c r="R8" s="142">
        <v>9</v>
      </c>
      <c r="S8" s="580" t="s">
        <v>588</v>
      </c>
      <c r="T8" s="587">
        <f t="shared" si="5"/>
        <v>636.68</v>
      </c>
      <c r="U8" s="583">
        <f t="shared" si="6"/>
        <v>15.048789302493674</v>
      </c>
      <c r="V8" s="285">
        <v>2</v>
      </c>
      <c r="W8" s="286" t="s">
        <v>495</v>
      </c>
      <c r="X8" s="287">
        <f t="shared" si="7"/>
        <v>517</v>
      </c>
      <c r="Y8" s="288">
        <f t="shared" si="8"/>
        <v>1.3725490196078454</v>
      </c>
      <c r="Z8" s="145"/>
      <c r="AA8" s="146"/>
      <c r="AB8" s="147" t="e">
        <f t="shared" si="9"/>
        <v>#VALUE!</v>
      </c>
      <c r="AC8" s="148" t="e">
        <f t="shared" si="10"/>
        <v>#VALUE!</v>
      </c>
      <c r="AD8" s="310">
        <f>IF(AF8=6,SUM(AG8:AL8)-MAX(AG8:AL8),IF(AF8=5,SUM(AG8:AL8),""))</f>
      </c>
      <c r="AE8" s="303"/>
      <c r="AF8" s="228">
        <f t="shared" si="11"/>
        <v>4</v>
      </c>
      <c r="AG8" s="136" t="e">
        <f t="shared" si="12"/>
        <v>#VALUE!</v>
      </c>
      <c r="AH8" s="136">
        <f aca="true" t="shared" si="17" ref="AH8:AH56">IF(L8="","",L8)</f>
        <v>58</v>
      </c>
      <c r="AI8" s="136">
        <f t="shared" si="13"/>
        <v>25.18443144238107</v>
      </c>
      <c r="AJ8" s="136">
        <f t="shared" si="14"/>
        <v>15.048789302493674</v>
      </c>
      <c r="AK8" s="136">
        <f t="shared" si="15"/>
        <v>1.3725490196078454</v>
      </c>
      <c r="AL8" s="136" t="e">
        <f t="shared" si="16"/>
        <v>#VALUE!</v>
      </c>
      <c r="AM8" s="137"/>
    </row>
    <row r="9" spans="1:39" s="232" customFormat="1" ht="13.5" customHeight="1">
      <c r="A9" s="138">
        <v>60</v>
      </c>
      <c r="B9" s="331" t="s">
        <v>25</v>
      </c>
      <c r="C9" s="207" t="s">
        <v>98</v>
      </c>
      <c r="D9" s="203" t="s">
        <v>30</v>
      </c>
      <c r="E9" s="229" t="s">
        <v>7</v>
      </c>
      <c r="F9" s="230"/>
      <c r="G9" s="140"/>
      <c r="H9" s="204" t="e">
        <f t="shared" si="0"/>
        <v>#VALUE!</v>
      </c>
      <c r="I9" s="464" t="e">
        <f t="shared" si="1"/>
        <v>#VALUE!</v>
      </c>
      <c r="J9" s="557">
        <v>1</v>
      </c>
      <c r="K9" s="522" t="s">
        <v>281</v>
      </c>
      <c r="L9" s="545">
        <f t="shared" si="2"/>
        <v>51</v>
      </c>
      <c r="M9" s="533">
        <f t="shared" si="3"/>
        <v>0</v>
      </c>
      <c r="N9" s="471">
        <v>41</v>
      </c>
      <c r="O9" s="261" t="s">
        <v>493</v>
      </c>
      <c r="P9" s="260">
        <v>108.75</v>
      </c>
      <c r="Q9" s="335">
        <f t="shared" si="4"/>
        <v>176.64716357161024</v>
      </c>
      <c r="R9" s="142">
        <v>7</v>
      </c>
      <c r="S9" s="580" t="s">
        <v>586</v>
      </c>
      <c r="T9" s="586">
        <f t="shared" si="5"/>
        <v>608.58</v>
      </c>
      <c r="U9" s="583">
        <f t="shared" si="6"/>
        <v>9.9710878207445</v>
      </c>
      <c r="V9" s="285">
        <v>3</v>
      </c>
      <c r="W9" s="286" t="s">
        <v>496</v>
      </c>
      <c r="X9" s="287">
        <f t="shared" si="7"/>
        <v>521</v>
      </c>
      <c r="Y9" s="288">
        <f t="shared" si="8"/>
        <v>2.1568627450980387</v>
      </c>
      <c r="Z9" s="145"/>
      <c r="AA9" s="146"/>
      <c r="AB9" s="147" t="e">
        <f t="shared" si="9"/>
        <v>#VALUE!</v>
      </c>
      <c r="AC9" s="148" t="e">
        <f t="shared" si="10"/>
        <v>#VALUE!</v>
      </c>
      <c r="AD9" s="310">
        <f aca="true" t="shared" si="18" ref="AD9:AD56">IF(AF9=6,SUM(AG9:AL9)-MAX(AG9:AL9),IF(AF9=5,SUM(AG9:AL9),""))</f>
      </c>
      <c r="AE9" s="303"/>
      <c r="AF9" s="228">
        <f t="shared" si="11"/>
        <v>4</v>
      </c>
      <c r="AG9" s="136" t="e">
        <f t="shared" si="12"/>
        <v>#VALUE!</v>
      </c>
      <c r="AH9" s="136">
        <f t="shared" si="17"/>
        <v>51</v>
      </c>
      <c r="AI9" s="136">
        <f t="shared" si="13"/>
        <v>176.64716357161024</v>
      </c>
      <c r="AJ9" s="136">
        <f t="shared" si="14"/>
        <v>9.9710878207445</v>
      </c>
      <c r="AK9" s="136">
        <f t="shared" si="15"/>
        <v>2.1568627450980387</v>
      </c>
      <c r="AL9" s="136" t="e">
        <f t="shared" si="16"/>
        <v>#VALUE!</v>
      </c>
      <c r="AM9" s="137"/>
    </row>
    <row r="10" spans="1:39" s="104" customFormat="1" ht="13.5" customHeight="1" thickBot="1">
      <c r="A10" s="138">
        <v>35</v>
      </c>
      <c r="B10" s="331" t="s">
        <v>78</v>
      </c>
      <c r="C10" s="207" t="s">
        <v>53</v>
      </c>
      <c r="D10" s="203" t="s">
        <v>57</v>
      </c>
      <c r="E10" s="229" t="s">
        <v>7</v>
      </c>
      <c r="F10" s="230"/>
      <c r="G10" s="140"/>
      <c r="H10" s="204" t="e">
        <f t="shared" si="0"/>
        <v>#VALUE!</v>
      </c>
      <c r="I10" s="464" t="e">
        <f t="shared" si="1"/>
        <v>#VALUE!</v>
      </c>
      <c r="J10" s="557">
        <v>5</v>
      </c>
      <c r="K10" s="522" t="s">
        <v>262</v>
      </c>
      <c r="L10" s="545">
        <f t="shared" si="2"/>
        <v>61.6</v>
      </c>
      <c r="M10" s="533">
        <f t="shared" si="3"/>
        <v>20.784313725490193</v>
      </c>
      <c r="N10" s="471">
        <v>14</v>
      </c>
      <c r="O10" s="261" t="s">
        <v>375</v>
      </c>
      <c r="P10" s="262">
        <f aca="true" t="shared" si="19" ref="P10:P42">LEFT(O10,2)*60+RIGHT(O10,5)</f>
        <v>47.78</v>
      </c>
      <c r="Q10" s="335">
        <f t="shared" si="4"/>
        <v>21.54668023403714</v>
      </c>
      <c r="R10" s="142">
        <v>3</v>
      </c>
      <c r="S10" s="580" t="s">
        <v>569</v>
      </c>
      <c r="T10" s="587">
        <f t="shared" si="5"/>
        <v>573.42</v>
      </c>
      <c r="U10" s="583">
        <f t="shared" si="6"/>
        <v>3.6176364293458505</v>
      </c>
      <c r="V10" s="285">
        <v>4</v>
      </c>
      <c r="W10" s="286" t="s">
        <v>497</v>
      </c>
      <c r="X10" s="287">
        <f t="shared" si="7"/>
        <v>522</v>
      </c>
      <c r="Y10" s="288">
        <f t="shared" si="8"/>
        <v>2.352941176470594</v>
      </c>
      <c r="Z10" s="145"/>
      <c r="AA10" s="146"/>
      <c r="AB10" s="147" t="e">
        <f t="shared" si="9"/>
        <v>#VALUE!</v>
      </c>
      <c r="AC10" s="148" t="e">
        <f t="shared" si="10"/>
        <v>#VALUE!</v>
      </c>
      <c r="AD10" s="310">
        <f t="shared" si="18"/>
      </c>
      <c r="AE10" s="303"/>
      <c r="AF10" s="228">
        <f t="shared" si="11"/>
        <v>4</v>
      </c>
      <c r="AG10" s="136" t="e">
        <f t="shared" si="12"/>
        <v>#VALUE!</v>
      </c>
      <c r="AH10" s="136">
        <f t="shared" si="17"/>
        <v>61.6</v>
      </c>
      <c r="AI10" s="136">
        <f t="shared" si="13"/>
        <v>21.54668023403714</v>
      </c>
      <c r="AJ10" s="136">
        <f t="shared" si="14"/>
        <v>3.6176364293458505</v>
      </c>
      <c r="AK10" s="136">
        <f t="shared" si="15"/>
        <v>2.352941176470594</v>
      </c>
      <c r="AL10" s="136" t="e">
        <f t="shared" si="16"/>
        <v>#VALUE!</v>
      </c>
      <c r="AM10" s="137"/>
    </row>
    <row r="11" spans="1:39" s="104" customFormat="1" ht="13.5" customHeight="1">
      <c r="A11" s="138">
        <v>67</v>
      </c>
      <c r="B11" s="331" t="s">
        <v>25</v>
      </c>
      <c r="C11" s="207" t="s">
        <v>62</v>
      </c>
      <c r="D11" s="203" t="s">
        <v>172</v>
      </c>
      <c r="E11" s="229" t="s">
        <v>7</v>
      </c>
      <c r="F11" s="230"/>
      <c r="G11" s="140"/>
      <c r="H11" s="204" t="e">
        <f t="shared" si="0"/>
        <v>#VALUE!</v>
      </c>
      <c r="I11" s="464" t="e">
        <f t="shared" si="1"/>
        <v>#VALUE!</v>
      </c>
      <c r="J11" s="557">
        <v>9</v>
      </c>
      <c r="K11" s="522" t="s">
        <v>287</v>
      </c>
      <c r="L11" s="545">
        <f t="shared" si="2"/>
        <v>69.9</v>
      </c>
      <c r="M11" s="533">
        <f t="shared" si="3"/>
        <v>37.0588235294118</v>
      </c>
      <c r="N11" s="471">
        <v>10</v>
      </c>
      <c r="O11" s="261" t="s">
        <v>378</v>
      </c>
      <c r="P11" s="260">
        <f t="shared" si="19"/>
        <v>46.07</v>
      </c>
      <c r="Q11" s="335">
        <f t="shared" si="4"/>
        <v>17.196642075807674</v>
      </c>
      <c r="R11" s="142">
        <v>10</v>
      </c>
      <c r="S11" s="580" t="s">
        <v>591</v>
      </c>
      <c r="T11" s="586">
        <f t="shared" si="5"/>
        <v>660.52</v>
      </c>
      <c r="U11" s="583">
        <f t="shared" si="6"/>
        <v>19.356704011564872</v>
      </c>
      <c r="V11" s="285">
        <v>5</v>
      </c>
      <c r="W11" s="286" t="s">
        <v>498</v>
      </c>
      <c r="X11" s="287">
        <f t="shared" si="7"/>
        <v>534</v>
      </c>
      <c r="Y11" s="288">
        <f t="shared" si="8"/>
        <v>4.705882352941174</v>
      </c>
      <c r="Z11" s="145"/>
      <c r="AA11" s="146"/>
      <c r="AB11" s="147" t="e">
        <f t="shared" si="9"/>
        <v>#VALUE!</v>
      </c>
      <c r="AC11" s="148" t="e">
        <f t="shared" si="10"/>
        <v>#VALUE!</v>
      </c>
      <c r="AD11" s="310">
        <f t="shared" si="18"/>
      </c>
      <c r="AE11" s="303"/>
      <c r="AF11" s="228">
        <f t="shared" si="11"/>
        <v>4</v>
      </c>
      <c r="AG11" s="136" t="e">
        <f t="shared" si="12"/>
        <v>#VALUE!</v>
      </c>
      <c r="AH11" s="136">
        <f t="shared" si="17"/>
        <v>69.9</v>
      </c>
      <c r="AI11" s="136">
        <f t="shared" si="13"/>
        <v>17.196642075807674</v>
      </c>
      <c r="AJ11" s="136">
        <f t="shared" si="14"/>
        <v>19.356704011564872</v>
      </c>
      <c r="AK11" s="136">
        <f t="shared" si="15"/>
        <v>4.705882352941174</v>
      </c>
      <c r="AL11" s="136" t="e">
        <f t="shared" si="16"/>
        <v>#VALUE!</v>
      </c>
      <c r="AM11" s="137"/>
    </row>
    <row r="12" spans="1:39" s="104" customFormat="1" ht="13.5" customHeight="1" thickBot="1">
      <c r="A12" s="138">
        <v>70</v>
      </c>
      <c r="B12" s="331" t="s">
        <v>28</v>
      </c>
      <c r="C12" s="207" t="s">
        <v>21</v>
      </c>
      <c r="D12" s="203" t="s">
        <v>57</v>
      </c>
      <c r="E12" s="229" t="s">
        <v>7</v>
      </c>
      <c r="F12" s="230"/>
      <c r="G12" s="140"/>
      <c r="H12" s="204" t="e">
        <f t="shared" si="0"/>
        <v>#VALUE!</v>
      </c>
      <c r="I12" s="464" t="e">
        <f t="shared" si="1"/>
        <v>#VALUE!</v>
      </c>
      <c r="J12" s="557">
        <v>7</v>
      </c>
      <c r="K12" s="522" t="s">
        <v>289</v>
      </c>
      <c r="L12" s="545">
        <f t="shared" si="2"/>
        <v>64.9</v>
      </c>
      <c r="M12" s="533">
        <f t="shared" si="3"/>
        <v>27.254901960784338</v>
      </c>
      <c r="N12" s="471">
        <v>15</v>
      </c>
      <c r="O12" s="261" t="s">
        <v>377</v>
      </c>
      <c r="P12" s="262">
        <f t="shared" si="19"/>
        <v>48.11</v>
      </c>
      <c r="Q12" s="335">
        <f t="shared" si="4"/>
        <v>22.386161282116504</v>
      </c>
      <c r="R12" s="142">
        <v>1</v>
      </c>
      <c r="S12" s="580" t="s">
        <v>593</v>
      </c>
      <c r="T12" s="587">
        <f t="shared" si="5"/>
        <v>553.4</v>
      </c>
      <c r="U12" s="583">
        <f t="shared" si="6"/>
        <v>0</v>
      </c>
      <c r="V12" s="285">
        <v>6</v>
      </c>
      <c r="W12" s="286" t="s">
        <v>499</v>
      </c>
      <c r="X12" s="287">
        <f t="shared" si="7"/>
        <v>548</v>
      </c>
      <c r="Y12" s="288">
        <f t="shared" si="8"/>
        <v>7.450980392156865</v>
      </c>
      <c r="Z12" s="145"/>
      <c r="AA12" s="146"/>
      <c r="AB12" s="147" t="e">
        <f t="shared" si="9"/>
        <v>#VALUE!</v>
      </c>
      <c r="AC12" s="148" t="e">
        <f t="shared" si="10"/>
        <v>#VALUE!</v>
      </c>
      <c r="AD12" s="310">
        <f t="shared" si="18"/>
      </c>
      <c r="AE12" s="303"/>
      <c r="AF12" s="228">
        <f t="shared" si="11"/>
        <v>4</v>
      </c>
      <c r="AG12" s="136" t="e">
        <f t="shared" si="12"/>
        <v>#VALUE!</v>
      </c>
      <c r="AH12" s="136">
        <f t="shared" si="17"/>
        <v>64.9</v>
      </c>
      <c r="AI12" s="136">
        <f t="shared" si="13"/>
        <v>22.386161282116504</v>
      </c>
      <c r="AJ12" s="136">
        <f t="shared" si="14"/>
        <v>0</v>
      </c>
      <c r="AK12" s="136">
        <f t="shared" si="15"/>
        <v>7.450980392156865</v>
      </c>
      <c r="AL12" s="136" t="e">
        <f t="shared" si="16"/>
        <v>#VALUE!</v>
      </c>
      <c r="AM12" s="137"/>
    </row>
    <row r="13" spans="1:39" s="104" customFormat="1" ht="13.5" customHeight="1">
      <c r="A13" s="138">
        <v>61</v>
      </c>
      <c r="B13" s="331" t="s">
        <v>25</v>
      </c>
      <c r="C13" s="207" t="s">
        <v>13</v>
      </c>
      <c r="D13" s="203" t="s">
        <v>66</v>
      </c>
      <c r="E13" s="229" t="s">
        <v>7</v>
      </c>
      <c r="F13" s="230"/>
      <c r="G13" s="140"/>
      <c r="H13" s="204" t="e">
        <f t="shared" si="0"/>
        <v>#VALUE!</v>
      </c>
      <c r="I13" s="464" t="e">
        <f t="shared" si="1"/>
        <v>#VALUE!</v>
      </c>
      <c r="J13" s="557">
        <v>11</v>
      </c>
      <c r="K13" s="522" t="s">
        <v>282</v>
      </c>
      <c r="L13" s="545">
        <f t="shared" si="2"/>
        <v>70.7</v>
      </c>
      <c r="M13" s="533">
        <f t="shared" si="3"/>
        <v>38.627450980392155</v>
      </c>
      <c r="N13" s="471">
        <v>11</v>
      </c>
      <c r="O13" s="261" t="s">
        <v>380</v>
      </c>
      <c r="P13" s="260">
        <f t="shared" si="19"/>
        <v>46.67</v>
      </c>
      <c r="Q13" s="335">
        <f t="shared" si="4"/>
        <v>18.722971254133796</v>
      </c>
      <c r="R13" s="142">
        <v>2</v>
      </c>
      <c r="S13" s="580" t="s">
        <v>587</v>
      </c>
      <c r="T13" s="586">
        <f t="shared" si="5"/>
        <v>563.77</v>
      </c>
      <c r="U13" s="583">
        <f t="shared" si="6"/>
        <v>1.873870617997838</v>
      </c>
      <c r="V13" s="285">
        <v>7</v>
      </c>
      <c r="W13" s="286" t="s">
        <v>500</v>
      </c>
      <c r="X13" s="287">
        <f t="shared" si="7"/>
        <v>561</v>
      </c>
      <c r="Y13" s="288">
        <f t="shared" si="8"/>
        <v>10</v>
      </c>
      <c r="Z13" s="145"/>
      <c r="AA13" s="146"/>
      <c r="AB13" s="147" t="e">
        <f t="shared" si="9"/>
        <v>#VALUE!</v>
      </c>
      <c r="AC13" s="148" t="e">
        <f t="shared" si="10"/>
        <v>#VALUE!</v>
      </c>
      <c r="AD13" s="310">
        <f t="shared" si="18"/>
      </c>
      <c r="AE13" s="303"/>
      <c r="AF13" s="228">
        <f t="shared" si="11"/>
        <v>4</v>
      </c>
      <c r="AG13" s="136" t="e">
        <f t="shared" si="12"/>
        <v>#VALUE!</v>
      </c>
      <c r="AH13" s="136">
        <f t="shared" si="17"/>
        <v>70.7</v>
      </c>
      <c r="AI13" s="136">
        <f t="shared" si="13"/>
        <v>18.722971254133796</v>
      </c>
      <c r="AJ13" s="136">
        <f t="shared" si="14"/>
        <v>1.873870617997838</v>
      </c>
      <c r="AK13" s="136">
        <f t="shared" si="15"/>
        <v>10</v>
      </c>
      <c r="AL13" s="136" t="e">
        <f t="shared" si="16"/>
        <v>#VALUE!</v>
      </c>
      <c r="AM13" s="137"/>
    </row>
    <row r="14" spans="1:39" s="104" customFormat="1" ht="13.5" customHeight="1" thickBot="1">
      <c r="A14" s="138">
        <v>41</v>
      </c>
      <c r="B14" s="331" t="s">
        <v>78</v>
      </c>
      <c r="C14" s="207" t="s">
        <v>213</v>
      </c>
      <c r="D14" s="203" t="s">
        <v>170</v>
      </c>
      <c r="E14" s="229" t="s">
        <v>7</v>
      </c>
      <c r="F14" s="230"/>
      <c r="G14" s="140"/>
      <c r="H14" s="204" t="e">
        <f t="shared" si="0"/>
        <v>#VALUE!</v>
      </c>
      <c r="I14" s="464" t="e">
        <f t="shared" si="1"/>
        <v>#VALUE!</v>
      </c>
      <c r="J14" s="557">
        <v>17</v>
      </c>
      <c r="K14" s="522" t="s">
        <v>267</v>
      </c>
      <c r="L14" s="545">
        <f t="shared" si="2"/>
        <v>74.7</v>
      </c>
      <c r="M14" s="533">
        <f t="shared" si="3"/>
        <v>46.470588235294116</v>
      </c>
      <c r="N14" s="471">
        <v>4</v>
      </c>
      <c r="O14" s="261" t="s">
        <v>385</v>
      </c>
      <c r="P14" s="262">
        <f t="shared" si="19"/>
        <v>42.44</v>
      </c>
      <c r="Q14" s="335">
        <f t="shared" si="4"/>
        <v>7.962350546934616</v>
      </c>
      <c r="R14" s="142">
        <v>6</v>
      </c>
      <c r="S14" s="580" t="s">
        <v>573</v>
      </c>
      <c r="T14" s="587">
        <f t="shared" si="5"/>
        <v>589.99</v>
      </c>
      <c r="U14" s="583">
        <f t="shared" si="6"/>
        <v>6.611853993494762</v>
      </c>
      <c r="V14" s="285">
        <v>8</v>
      </c>
      <c r="W14" s="286" t="s">
        <v>501</v>
      </c>
      <c r="X14" s="287">
        <f t="shared" si="7"/>
        <v>564</v>
      </c>
      <c r="Y14" s="288">
        <f t="shared" si="8"/>
        <v>10.588235294117652</v>
      </c>
      <c r="Z14" s="145"/>
      <c r="AA14" s="146"/>
      <c r="AB14" s="147" t="e">
        <f t="shared" si="9"/>
        <v>#VALUE!</v>
      </c>
      <c r="AC14" s="148" t="e">
        <f t="shared" si="10"/>
        <v>#VALUE!</v>
      </c>
      <c r="AD14" s="310">
        <f t="shared" si="18"/>
      </c>
      <c r="AE14" s="303"/>
      <c r="AF14" s="228">
        <f t="shared" si="11"/>
        <v>4</v>
      </c>
      <c r="AG14" s="136" t="e">
        <f t="shared" si="12"/>
        <v>#VALUE!</v>
      </c>
      <c r="AH14" s="136">
        <f t="shared" si="17"/>
        <v>74.7</v>
      </c>
      <c r="AI14" s="136">
        <f t="shared" si="13"/>
        <v>7.962350546934616</v>
      </c>
      <c r="AJ14" s="136">
        <f t="shared" si="14"/>
        <v>6.611853993494762</v>
      </c>
      <c r="AK14" s="136">
        <f t="shared" si="15"/>
        <v>10.588235294117652</v>
      </c>
      <c r="AL14" s="136" t="e">
        <f t="shared" si="16"/>
        <v>#VALUE!</v>
      </c>
      <c r="AM14" s="137"/>
    </row>
    <row r="15" spans="1:39" s="104" customFormat="1" ht="13.5" customHeight="1">
      <c r="A15" s="138">
        <v>39</v>
      </c>
      <c r="B15" s="331" t="s">
        <v>78</v>
      </c>
      <c r="C15" s="207" t="s">
        <v>23</v>
      </c>
      <c r="D15" s="203" t="s">
        <v>212</v>
      </c>
      <c r="E15" s="229" t="s">
        <v>7</v>
      </c>
      <c r="F15" s="230"/>
      <c r="G15" s="140"/>
      <c r="H15" s="204" t="e">
        <f t="shared" si="0"/>
        <v>#VALUE!</v>
      </c>
      <c r="I15" s="464" t="e">
        <f t="shared" si="1"/>
        <v>#VALUE!</v>
      </c>
      <c r="J15" s="557">
        <v>32</v>
      </c>
      <c r="K15" s="522" t="s">
        <v>265</v>
      </c>
      <c r="L15" s="545">
        <f t="shared" si="2"/>
        <v>91.1</v>
      </c>
      <c r="M15" s="533">
        <f t="shared" si="3"/>
        <v>78.62745098039215</v>
      </c>
      <c r="N15" s="471">
        <v>7</v>
      </c>
      <c r="O15" s="261" t="s">
        <v>400</v>
      </c>
      <c r="P15" s="260">
        <f t="shared" si="19"/>
        <v>44.82</v>
      </c>
      <c r="Q15" s="335">
        <f t="shared" si="4"/>
        <v>14.016789620961575</v>
      </c>
      <c r="R15" s="142">
        <v>5</v>
      </c>
      <c r="S15" s="580" t="s">
        <v>572</v>
      </c>
      <c r="T15" s="586">
        <f t="shared" si="5"/>
        <v>586.33</v>
      </c>
      <c r="U15" s="583">
        <f t="shared" si="6"/>
        <v>5.950487893024956</v>
      </c>
      <c r="V15" s="285">
        <v>9</v>
      </c>
      <c r="W15" s="286" t="s">
        <v>502</v>
      </c>
      <c r="X15" s="287">
        <f t="shared" si="7"/>
        <v>573</v>
      </c>
      <c r="Y15" s="288">
        <f t="shared" si="8"/>
        <v>12.352941176470594</v>
      </c>
      <c r="Z15" s="145"/>
      <c r="AA15" s="146"/>
      <c r="AB15" s="147" t="e">
        <f t="shared" si="9"/>
        <v>#VALUE!</v>
      </c>
      <c r="AC15" s="148" t="e">
        <f t="shared" si="10"/>
        <v>#VALUE!</v>
      </c>
      <c r="AD15" s="310">
        <f t="shared" si="18"/>
      </c>
      <c r="AE15" s="303"/>
      <c r="AF15" s="228">
        <f t="shared" si="11"/>
        <v>4</v>
      </c>
      <c r="AG15" s="136" t="e">
        <f t="shared" si="12"/>
        <v>#VALUE!</v>
      </c>
      <c r="AH15" s="136">
        <f t="shared" si="17"/>
        <v>91.1</v>
      </c>
      <c r="AI15" s="136">
        <f t="shared" si="13"/>
        <v>14.016789620961575</v>
      </c>
      <c r="AJ15" s="136">
        <f t="shared" si="14"/>
        <v>5.950487893024956</v>
      </c>
      <c r="AK15" s="136">
        <f t="shared" si="15"/>
        <v>12.352941176470594</v>
      </c>
      <c r="AL15" s="136" t="e">
        <f t="shared" si="16"/>
        <v>#VALUE!</v>
      </c>
      <c r="AM15" s="137"/>
    </row>
    <row r="16" spans="1:39" s="104" customFormat="1" ht="13.5" customHeight="1">
      <c r="A16" s="138">
        <v>65</v>
      </c>
      <c r="B16" s="331" t="s">
        <v>25</v>
      </c>
      <c r="C16" s="207" t="s">
        <v>20</v>
      </c>
      <c r="D16" s="203" t="s">
        <v>90</v>
      </c>
      <c r="E16" s="229" t="s">
        <v>7</v>
      </c>
      <c r="F16" s="230"/>
      <c r="G16" s="140"/>
      <c r="H16" s="204" t="e">
        <f t="shared" si="0"/>
        <v>#VALUE!</v>
      </c>
      <c r="I16" s="464" t="e">
        <f t="shared" si="1"/>
        <v>#VALUE!</v>
      </c>
      <c r="J16" s="557">
        <v>23</v>
      </c>
      <c r="K16" s="522" t="s">
        <v>285</v>
      </c>
      <c r="L16" s="545">
        <f t="shared" si="2"/>
        <v>80.9</v>
      </c>
      <c r="M16" s="533">
        <f t="shared" si="3"/>
        <v>58.62745098039218</v>
      </c>
      <c r="N16" s="471">
        <v>17</v>
      </c>
      <c r="O16" s="261" t="s">
        <v>391</v>
      </c>
      <c r="P16" s="262">
        <f t="shared" si="19"/>
        <v>49.08</v>
      </c>
      <c r="Q16" s="335">
        <f t="shared" si="4"/>
        <v>24.85372678707708</v>
      </c>
      <c r="R16" s="142">
        <v>16</v>
      </c>
      <c r="S16" s="580" t="s">
        <v>589</v>
      </c>
      <c r="T16" s="587">
        <f t="shared" si="5"/>
        <v>724.3</v>
      </c>
      <c r="U16" s="583">
        <f t="shared" si="6"/>
        <v>30.881821467293094</v>
      </c>
      <c r="V16" s="285">
        <v>10</v>
      </c>
      <c r="W16" s="286" t="s">
        <v>503</v>
      </c>
      <c r="X16" s="287">
        <f t="shared" si="7"/>
        <v>579</v>
      </c>
      <c r="Y16" s="288">
        <f t="shared" si="8"/>
        <v>13.529411764705884</v>
      </c>
      <c r="Z16" s="145"/>
      <c r="AA16" s="146"/>
      <c r="AB16" s="147" t="e">
        <f t="shared" si="9"/>
        <v>#VALUE!</v>
      </c>
      <c r="AC16" s="148" t="e">
        <f t="shared" si="10"/>
        <v>#VALUE!</v>
      </c>
      <c r="AD16" s="310">
        <f t="shared" si="18"/>
      </c>
      <c r="AE16" s="303"/>
      <c r="AF16" s="228">
        <f t="shared" si="11"/>
        <v>4</v>
      </c>
      <c r="AG16" s="136" t="e">
        <f t="shared" si="12"/>
        <v>#VALUE!</v>
      </c>
      <c r="AH16" s="136">
        <f t="shared" si="17"/>
        <v>80.9</v>
      </c>
      <c r="AI16" s="136">
        <f t="shared" si="13"/>
        <v>24.85372678707708</v>
      </c>
      <c r="AJ16" s="136">
        <f t="shared" si="14"/>
        <v>30.881821467293094</v>
      </c>
      <c r="AK16" s="136">
        <f t="shared" si="15"/>
        <v>13.529411764705884</v>
      </c>
      <c r="AL16" s="136" t="e">
        <f t="shared" si="16"/>
        <v>#VALUE!</v>
      </c>
      <c r="AM16" s="137"/>
    </row>
    <row r="17" spans="1:39" s="104" customFormat="1" ht="13.5" customHeight="1">
      <c r="A17" s="138">
        <v>59</v>
      </c>
      <c r="B17" s="331" t="s">
        <v>25</v>
      </c>
      <c r="C17" s="207" t="s">
        <v>55</v>
      </c>
      <c r="D17" s="203" t="s">
        <v>170</v>
      </c>
      <c r="E17" s="229" t="s">
        <v>7</v>
      </c>
      <c r="F17" s="230"/>
      <c r="G17" s="140"/>
      <c r="H17" s="204" t="e">
        <f t="shared" si="0"/>
        <v>#VALUE!</v>
      </c>
      <c r="I17" s="464" t="e">
        <f t="shared" si="1"/>
        <v>#VALUE!</v>
      </c>
      <c r="J17" s="557">
        <v>24</v>
      </c>
      <c r="K17" s="522" t="s">
        <v>238</v>
      </c>
      <c r="L17" s="545">
        <f t="shared" si="2"/>
        <v>81.3</v>
      </c>
      <c r="M17" s="533">
        <f t="shared" si="3"/>
        <v>59.41176470588235</v>
      </c>
      <c r="N17" s="471">
        <v>21</v>
      </c>
      <c r="O17" s="261" t="s">
        <v>392</v>
      </c>
      <c r="P17" s="262">
        <f t="shared" si="19"/>
        <v>53.56</v>
      </c>
      <c r="Q17" s="335">
        <f t="shared" si="4"/>
        <v>36.25031798524549</v>
      </c>
      <c r="R17" s="142">
        <v>24</v>
      </c>
      <c r="S17" s="580" t="s">
        <v>585</v>
      </c>
      <c r="T17" s="586">
        <f t="shared" si="5"/>
        <v>889.68</v>
      </c>
      <c r="U17" s="583">
        <f t="shared" si="6"/>
        <v>60.76617275027107</v>
      </c>
      <c r="V17" s="285">
        <v>11</v>
      </c>
      <c r="W17" s="286" t="s">
        <v>504</v>
      </c>
      <c r="X17" s="287">
        <f t="shared" si="7"/>
        <v>580</v>
      </c>
      <c r="Y17" s="288">
        <f t="shared" si="8"/>
        <v>13.725490196078425</v>
      </c>
      <c r="Z17" s="145"/>
      <c r="AA17" s="146"/>
      <c r="AB17" s="147" t="e">
        <f t="shared" si="9"/>
        <v>#VALUE!</v>
      </c>
      <c r="AC17" s="148" t="e">
        <f t="shared" si="10"/>
        <v>#VALUE!</v>
      </c>
      <c r="AD17" s="310">
        <f t="shared" si="18"/>
      </c>
      <c r="AE17" s="303"/>
      <c r="AF17" s="228">
        <f t="shared" si="11"/>
        <v>4</v>
      </c>
      <c r="AG17" s="136" t="e">
        <f t="shared" si="12"/>
        <v>#VALUE!</v>
      </c>
      <c r="AH17" s="136">
        <f t="shared" si="17"/>
        <v>81.3</v>
      </c>
      <c r="AI17" s="136">
        <f t="shared" si="13"/>
        <v>36.25031798524549</v>
      </c>
      <c r="AJ17" s="136">
        <f t="shared" si="14"/>
        <v>60.76617275027107</v>
      </c>
      <c r="AK17" s="136">
        <f t="shared" si="15"/>
        <v>13.725490196078425</v>
      </c>
      <c r="AL17" s="136" t="e">
        <f t="shared" si="16"/>
        <v>#VALUE!</v>
      </c>
      <c r="AM17" s="137"/>
    </row>
    <row r="18" spans="1:39" s="233" customFormat="1" ht="13.5" customHeight="1">
      <c r="A18" s="138">
        <v>45</v>
      </c>
      <c r="B18" s="331" t="s">
        <v>81</v>
      </c>
      <c r="C18" s="207" t="s">
        <v>23</v>
      </c>
      <c r="D18" s="203" t="s">
        <v>57</v>
      </c>
      <c r="E18" s="229" t="s">
        <v>7</v>
      </c>
      <c r="F18" s="230"/>
      <c r="G18" s="140"/>
      <c r="H18" s="204" t="e">
        <f t="shared" si="0"/>
        <v>#VALUE!</v>
      </c>
      <c r="I18" s="464" t="e">
        <f t="shared" si="1"/>
        <v>#VALUE!</v>
      </c>
      <c r="J18" s="557">
        <v>18</v>
      </c>
      <c r="K18" s="522" t="s">
        <v>251</v>
      </c>
      <c r="L18" s="545">
        <f t="shared" si="2"/>
        <v>75.2</v>
      </c>
      <c r="M18" s="533">
        <f t="shared" si="3"/>
        <v>47.45098039215685</v>
      </c>
      <c r="N18" s="471">
        <v>3</v>
      </c>
      <c r="O18" s="261" t="s">
        <v>386</v>
      </c>
      <c r="P18" s="262">
        <f t="shared" si="19"/>
        <v>42.35</v>
      </c>
      <c r="Q18" s="335">
        <f t="shared" si="4"/>
        <v>7.733401170185701</v>
      </c>
      <c r="R18" s="142">
        <v>25</v>
      </c>
      <c r="S18" s="580" t="s">
        <v>576</v>
      </c>
      <c r="T18" s="587">
        <f t="shared" si="5"/>
        <v>898.58</v>
      </c>
      <c r="U18" s="583">
        <f t="shared" si="6"/>
        <v>62.37441272135888</v>
      </c>
      <c r="V18" s="285">
        <v>12</v>
      </c>
      <c r="W18" s="286" t="s">
        <v>476</v>
      </c>
      <c r="X18" s="287">
        <f t="shared" si="7"/>
        <v>591</v>
      </c>
      <c r="Y18" s="288">
        <f t="shared" si="8"/>
        <v>15.882352941176464</v>
      </c>
      <c r="Z18" s="145"/>
      <c r="AA18" s="146"/>
      <c r="AB18" s="147" t="e">
        <f t="shared" si="9"/>
        <v>#VALUE!</v>
      </c>
      <c r="AC18" s="148" t="e">
        <f t="shared" si="10"/>
        <v>#VALUE!</v>
      </c>
      <c r="AD18" s="310">
        <f t="shared" si="18"/>
      </c>
      <c r="AE18" s="303"/>
      <c r="AF18" s="228">
        <f t="shared" si="11"/>
        <v>4</v>
      </c>
      <c r="AG18" s="136" t="e">
        <f t="shared" si="12"/>
        <v>#VALUE!</v>
      </c>
      <c r="AH18" s="136">
        <f t="shared" si="17"/>
        <v>75.2</v>
      </c>
      <c r="AI18" s="136">
        <f t="shared" si="13"/>
        <v>7.733401170185701</v>
      </c>
      <c r="AJ18" s="136">
        <f t="shared" si="14"/>
        <v>62.37441272135888</v>
      </c>
      <c r="AK18" s="136">
        <f t="shared" si="15"/>
        <v>15.882352941176464</v>
      </c>
      <c r="AL18" s="136" t="e">
        <f t="shared" si="16"/>
        <v>#VALUE!</v>
      </c>
      <c r="AM18" s="137"/>
    </row>
    <row r="19" spans="1:39" s="104" customFormat="1" ht="13.5" customHeight="1">
      <c r="A19" s="138">
        <v>80</v>
      </c>
      <c r="B19" s="331" t="s">
        <v>28</v>
      </c>
      <c r="C19" s="207" t="s">
        <v>35</v>
      </c>
      <c r="D19" s="203" t="s">
        <v>10</v>
      </c>
      <c r="E19" s="229"/>
      <c r="F19" s="230"/>
      <c r="G19" s="140"/>
      <c r="H19" s="204" t="e">
        <f t="shared" si="0"/>
        <v>#VALUE!</v>
      </c>
      <c r="I19" s="464" t="e">
        <f t="shared" si="1"/>
        <v>#VALUE!</v>
      </c>
      <c r="J19" s="557">
        <v>9</v>
      </c>
      <c r="K19" s="522" t="s">
        <v>287</v>
      </c>
      <c r="L19" s="545">
        <f t="shared" si="2"/>
        <v>69.9</v>
      </c>
      <c r="M19" s="533">
        <f t="shared" si="3"/>
        <v>37.0588235294118</v>
      </c>
      <c r="N19" s="471">
        <v>13</v>
      </c>
      <c r="O19" s="261" t="s">
        <v>379</v>
      </c>
      <c r="P19" s="262">
        <f t="shared" si="19"/>
        <v>47.7</v>
      </c>
      <c r="Q19" s="335">
        <f t="shared" si="4"/>
        <v>21.34316967692699</v>
      </c>
      <c r="R19" s="142">
        <v>12</v>
      </c>
      <c r="S19" s="580" t="s">
        <v>600</v>
      </c>
      <c r="T19" s="586">
        <f t="shared" si="5"/>
        <v>690.11</v>
      </c>
      <c r="U19" s="583">
        <f t="shared" si="6"/>
        <v>24.703650162631007</v>
      </c>
      <c r="V19" s="285">
        <v>13</v>
      </c>
      <c r="W19" s="286" t="s">
        <v>505</v>
      </c>
      <c r="X19" s="287">
        <f t="shared" si="7"/>
        <v>594</v>
      </c>
      <c r="Y19" s="288">
        <f t="shared" si="8"/>
        <v>16.470588235294116</v>
      </c>
      <c r="Z19" s="145"/>
      <c r="AA19" s="146"/>
      <c r="AB19" s="147" t="e">
        <f t="shared" si="9"/>
        <v>#VALUE!</v>
      </c>
      <c r="AC19" s="148" t="e">
        <f t="shared" si="10"/>
        <v>#VALUE!</v>
      </c>
      <c r="AD19" s="310">
        <f t="shared" si="18"/>
      </c>
      <c r="AE19" s="303"/>
      <c r="AF19" s="228">
        <f t="shared" si="11"/>
        <v>4</v>
      </c>
      <c r="AG19" s="136" t="e">
        <f t="shared" si="12"/>
        <v>#VALUE!</v>
      </c>
      <c r="AH19" s="136">
        <f t="shared" si="17"/>
        <v>69.9</v>
      </c>
      <c r="AI19" s="136">
        <f t="shared" si="13"/>
        <v>21.34316967692699</v>
      </c>
      <c r="AJ19" s="136">
        <f t="shared" si="14"/>
        <v>24.703650162631007</v>
      </c>
      <c r="AK19" s="136">
        <f t="shared" si="15"/>
        <v>16.470588235294116</v>
      </c>
      <c r="AL19" s="136" t="e">
        <f t="shared" si="16"/>
        <v>#VALUE!</v>
      </c>
      <c r="AM19" s="137"/>
    </row>
    <row r="20" spans="1:39" s="104" customFormat="1" ht="13.5" customHeight="1">
      <c r="A20" s="138">
        <v>37</v>
      </c>
      <c r="B20" s="331" t="s">
        <v>78</v>
      </c>
      <c r="C20" s="207" t="s">
        <v>51</v>
      </c>
      <c r="D20" s="203" t="s">
        <v>211</v>
      </c>
      <c r="E20" s="229" t="s">
        <v>7</v>
      </c>
      <c r="F20" s="230"/>
      <c r="G20" s="140"/>
      <c r="H20" s="204" t="e">
        <f t="shared" si="0"/>
        <v>#VALUE!</v>
      </c>
      <c r="I20" s="464" t="e">
        <f t="shared" si="1"/>
        <v>#VALUE!</v>
      </c>
      <c r="J20" s="557">
        <v>14</v>
      </c>
      <c r="K20" s="522" t="s">
        <v>243</v>
      </c>
      <c r="L20" s="545">
        <f t="shared" si="2"/>
        <v>73.1</v>
      </c>
      <c r="M20" s="533">
        <f t="shared" si="3"/>
        <v>43.333333333333314</v>
      </c>
      <c r="N20" s="471">
        <v>6</v>
      </c>
      <c r="O20" s="261" t="s">
        <v>382</v>
      </c>
      <c r="P20" s="262">
        <f t="shared" si="19"/>
        <v>44.39</v>
      </c>
      <c r="Q20" s="335">
        <f t="shared" si="4"/>
        <v>12.922920376494531</v>
      </c>
      <c r="R20" s="142">
        <v>13</v>
      </c>
      <c r="S20" s="580" t="s">
        <v>570</v>
      </c>
      <c r="T20" s="587">
        <f t="shared" si="5"/>
        <v>699.24</v>
      </c>
      <c r="U20" s="583">
        <f t="shared" si="6"/>
        <v>26.353451391398636</v>
      </c>
      <c r="V20" s="285">
        <v>14</v>
      </c>
      <c r="W20" s="286" t="s">
        <v>506</v>
      </c>
      <c r="X20" s="287">
        <f t="shared" si="7"/>
        <v>597</v>
      </c>
      <c r="Y20" s="288">
        <f t="shared" si="8"/>
        <v>17.058823529411768</v>
      </c>
      <c r="Z20" s="145"/>
      <c r="AA20" s="146"/>
      <c r="AB20" s="147" t="e">
        <f t="shared" si="9"/>
        <v>#VALUE!</v>
      </c>
      <c r="AC20" s="148" t="e">
        <f t="shared" si="10"/>
        <v>#VALUE!</v>
      </c>
      <c r="AD20" s="310">
        <f t="shared" si="18"/>
      </c>
      <c r="AE20" s="303"/>
      <c r="AF20" s="228">
        <f t="shared" si="11"/>
        <v>4</v>
      </c>
      <c r="AG20" s="136" t="e">
        <f t="shared" si="12"/>
        <v>#VALUE!</v>
      </c>
      <c r="AH20" s="136">
        <f t="shared" si="17"/>
        <v>73.1</v>
      </c>
      <c r="AI20" s="136">
        <f t="shared" si="13"/>
        <v>12.922920376494531</v>
      </c>
      <c r="AJ20" s="136">
        <f t="shared" si="14"/>
        <v>26.353451391398636</v>
      </c>
      <c r="AK20" s="136">
        <f t="shared" si="15"/>
        <v>17.058823529411768</v>
      </c>
      <c r="AL20" s="136" t="e">
        <f t="shared" si="16"/>
        <v>#VALUE!</v>
      </c>
      <c r="AM20" s="137"/>
    </row>
    <row r="21" spans="1:39" s="104" customFormat="1" ht="13.5" customHeight="1">
      <c r="A21" s="138">
        <v>36</v>
      </c>
      <c r="B21" s="331" t="s">
        <v>78</v>
      </c>
      <c r="C21" s="207" t="s">
        <v>8</v>
      </c>
      <c r="D21" s="203" t="s">
        <v>210</v>
      </c>
      <c r="E21" s="229" t="s">
        <v>7</v>
      </c>
      <c r="F21" s="230"/>
      <c r="G21" s="140"/>
      <c r="H21" s="204" t="e">
        <f t="shared" si="0"/>
        <v>#VALUE!</v>
      </c>
      <c r="I21" s="464" t="e">
        <f t="shared" si="1"/>
        <v>#VALUE!</v>
      </c>
      <c r="J21" s="557">
        <v>35</v>
      </c>
      <c r="K21" s="522" t="s">
        <v>263</v>
      </c>
      <c r="L21" s="545">
        <f t="shared" si="2"/>
        <v>91.5</v>
      </c>
      <c r="M21" s="533">
        <f t="shared" si="3"/>
        <v>79.41176470588235</v>
      </c>
      <c r="N21" s="471">
        <v>9</v>
      </c>
      <c r="O21" s="261" t="s">
        <v>403</v>
      </c>
      <c r="P21" s="262">
        <f t="shared" si="19"/>
        <v>46</v>
      </c>
      <c r="Q21" s="335">
        <f t="shared" si="4"/>
        <v>17.01857033833629</v>
      </c>
      <c r="R21" s="142"/>
      <c r="S21" s="580"/>
      <c r="T21" s="585"/>
      <c r="U21" s="583"/>
      <c r="V21" s="285">
        <v>15</v>
      </c>
      <c r="W21" s="286" t="s">
        <v>668</v>
      </c>
      <c r="X21" s="287">
        <f t="shared" si="7"/>
        <v>603</v>
      </c>
      <c r="Y21" s="288">
        <f t="shared" si="8"/>
        <v>18.235294117647058</v>
      </c>
      <c r="Z21" s="145"/>
      <c r="AA21" s="146"/>
      <c r="AB21" s="147" t="e">
        <f t="shared" si="9"/>
        <v>#VALUE!</v>
      </c>
      <c r="AC21" s="148" t="e">
        <f t="shared" si="10"/>
        <v>#VALUE!</v>
      </c>
      <c r="AD21" s="310">
        <f t="shared" si="18"/>
      </c>
      <c r="AE21" s="303"/>
      <c r="AF21" s="228">
        <f t="shared" si="11"/>
        <v>3</v>
      </c>
      <c r="AG21" s="136" t="e">
        <f t="shared" si="12"/>
        <v>#VALUE!</v>
      </c>
      <c r="AH21" s="136">
        <f t="shared" si="17"/>
        <v>91.5</v>
      </c>
      <c r="AI21" s="136">
        <f t="shared" si="13"/>
        <v>17.01857033833629</v>
      </c>
      <c r="AJ21" s="136">
        <f t="shared" si="14"/>
      </c>
      <c r="AK21" s="136">
        <f t="shared" si="15"/>
        <v>18.235294117647058</v>
      </c>
      <c r="AL21" s="136" t="e">
        <f t="shared" si="16"/>
        <v>#VALUE!</v>
      </c>
      <c r="AM21" s="137"/>
    </row>
    <row r="22" spans="1:39" s="104" customFormat="1" ht="13.5" customHeight="1">
      <c r="A22" s="138">
        <v>74</v>
      </c>
      <c r="B22" s="331" t="s">
        <v>28</v>
      </c>
      <c r="C22" s="207" t="s">
        <v>122</v>
      </c>
      <c r="D22" s="203" t="s">
        <v>79</v>
      </c>
      <c r="E22" s="229" t="s">
        <v>7</v>
      </c>
      <c r="F22" s="230"/>
      <c r="G22" s="140"/>
      <c r="H22" s="204" t="e">
        <f t="shared" si="0"/>
        <v>#VALUE!</v>
      </c>
      <c r="I22" s="464" t="e">
        <f t="shared" si="1"/>
        <v>#VALUE!</v>
      </c>
      <c r="J22" s="557">
        <v>20</v>
      </c>
      <c r="K22" s="522" t="s">
        <v>291</v>
      </c>
      <c r="L22" s="545">
        <f t="shared" si="2"/>
        <v>77.5</v>
      </c>
      <c r="M22" s="533">
        <f t="shared" si="3"/>
        <v>51.9607843137255</v>
      </c>
      <c r="N22" s="471">
        <v>24</v>
      </c>
      <c r="O22" s="261" t="s">
        <v>388</v>
      </c>
      <c r="P22" s="262">
        <f t="shared" si="19"/>
        <v>54.44</v>
      </c>
      <c r="Q22" s="335">
        <f t="shared" si="4"/>
        <v>38.488934113457134</v>
      </c>
      <c r="R22" s="142">
        <v>4</v>
      </c>
      <c r="S22" s="580" t="s">
        <v>594</v>
      </c>
      <c r="T22" s="587">
        <f>LEFT(S22,2)*60+RIGHT(S22,5)</f>
        <v>580.3</v>
      </c>
      <c r="U22" s="583">
        <f>T22*100/$T$61-100</f>
        <v>4.86086013733285</v>
      </c>
      <c r="V22" s="285">
        <v>16</v>
      </c>
      <c r="W22" s="286" t="s">
        <v>507</v>
      </c>
      <c r="X22" s="287">
        <f t="shared" si="7"/>
        <v>609</v>
      </c>
      <c r="Y22" s="288">
        <f t="shared" si="8"/>
        <v>19.411764705882348</v>
      </c>
      <c r="Z22" s="145"/>
      <c r="AA22" s="146"/>
      <c r="AB22" s="147" t="e">
        <f t="shared" si="9"/>
        <v>#VALUE!</v>
      </c>
      <c r="AC22" s="148" t="e">
        <f t="shared" si="10"/>
        <v>#VALUE!</v>
      </c>
      <c r="AD22" s="310">
        <f t="shared" si="18"/>
      </c>
      <c r="AE22" s="303"/>
      <c r="AF22" s="228">
        <f t="shared" si="11"/>
        <v>4</v>
      </c>
      <c r="AG22" s="136" t="e">
        <f t="shared" si="12"/>
        <v>#VALUE!</v>
      </c>
      <c r="AH22" s="136">
        <f t="shared" si="17"/>
        <v>77.5</v>
      </c>
      <c r="AI22" s="136">
        <f t="shared" si="13"/>
        <v>38.488934113457134</v>
      </c>
      <c r="AJ22" s="136">
        <f t="shared" si="14"/>
        <v>4.86086013733285</v>
      </c>
      <c r="AK22" s="136">
        <f t="shared" si="15"/>
        <v>19.411764705882348</v>
      </c>
      <c r="AL22" s="136" t="e">
        <f t="shared" si="16"/>
        <v>#VALUE!</v>
      </c>
      <c r="AM22" s="137"/>
    </row>
    <row r="23" spans="1:39" s="104" customFormat="1" ht="13.5" customHeight="1">
      <c r="A23" s="138">
        <v>69</v>
      </c>
      <c r="B23" s="331" t="s">
        <v>28</v>
      </c>
      <c r="C23" s="207" t="s">
        <v>18</v>
      </c>
      <c r="D23" s="203" t="s">
        <v>155</v>
      </c>
      <c r="E23" s="229" t="s">
        <v>7</v>
      </c>
      <c r="F23" s="230"/>
      <c r="G23" s="140"/>
      <c r="H23" s="204" t="e">
        <f t="shared" si="0"/>
        <v>#VALUE!</v>
      </c>
      <c r="I23" s="464" t="e">
        <f t="shared" si="1"/>
        <v>#VALUE!</v>
      </c>
      <c r="J23" s="557">
        <v>29</v>
      </c>
      <c r="K23" s="522" t="s">
        <v>288</v>
      </c>
      <c r="L23" s="545">
        <f t="shared" si="2"/>
        <v>85.7</v>
      </c>
      <c r="M23" s="533">
        <f t="shared" si="3"/>
        <v>68.0392156862745</v>
      </c>
      <c r="N23" s="471">
        <v>34</v>
      </c>
      <c r="O23" s="261" t="s">
        <v>397</v>
      </c>
      <c r="P23" s="262">
        <f t="shared" si="19"/>
        <v>60.35</v>
      </c>
      <c r="Q23" s="335">
        <f t="shared" si="4"/>
        <v>53.52327651996947</v>
      </c>
      <c r="R23" s="142">
        <v>22</v>
      </c>
      <c r="S23" s="580" t="s">
        <v>592</v>
      </c>
      <c r="T23" s="586">
        <f>LEFT(S23,2)*60+RIGHT(S23,5)</f>
        <v>846.86</v>
      </c>
      <c r="U23" s="583">
        <f>T23*100/$T$61-100</f>
        <v>53.02855077701483</v>
      </c>
      <c r="V23" s="285">
        <v>17</v>
      </c>
      <c r="W23" s="286" t="s">
        <v>480</v>
      </c>
      <c r="X23" s="287">
        <f t="shared" si="7"/>
        <v>630</v>
      </c>
      <c r="Y23" s="288">
        <f t="shared" si="8"/>
        <v>23.529411764705884</v>
      </c>
      <c r="Z23" s="145"/>
      <c r="AA23" s="146"/>
      <c r="AB23" s="147" t="e">
        <f t="shared" si="9"/>
        <v>#VALUE!</v>
      </c>
      <c r="AC23" s="148" t="e">
        <f t="shared" si="10"/>
        <v>#VALUE!</v>
      </c>
      <c r="AD23" s="310">
        <f t="shared" si="18"/>
      </c>
      <c r="AE23" s="303"/>
      <c r="AF23" s="228">
        <f t="shared" si="11"/>
        <v>4</v>
      </c>
      <c r="AG23" s="136" t="e">
        <f t="shared" si="12"/>
        <v>#VALUE!</v>
      </c>
      <c r="AH23" s="136">
        <f t="shared" si="17"/>
        <v>85.7</v>
      </c>
      <c r="AI23" s="136">
        <f t="shared" si="13"/>
        <v>53.52327651996947</v>
      </c>
      <c r="AJ23" s="136">
        <f t="shared" si="14"/>
        <v>53.02855077701483</v>
      </c>
      <c r="AK23" s="136">
        <f t="shared" si="15"/>
        <v>23.529411764705884</v>
      </c>
      <c r="AL23" s="136" t="e">
        <f t="shared" si="16"/>
        <v>#VALUE!</v>
      </c>
      <c r="AM23" s="137"/>
    </row>
    <row r="24" spans="1:39" s="104" customFormat="1" ht="13.5" customHeight="1">
      <c r="A24" s="138">
        <v>71</v>
      </c>
      <c r="B24" s="331" t="s">
        <v>28</v>
      </c>
      <c r="C24" s="207" t="s">
        <v>175</v>
      </c>
      <c r="D24" s="203" t="s">
        <v>66</v>
      </c>
      <c r="E24" s="229" t="s">
        <v>7</v>
      </c>
      <c r="F24" s="230"/>
      <c r="G24" s="140"/>
      <c r="H24" s="204" t="e">
        <f t="shared" si="0"/>
        <v>#VALUE!</v>
      </c>
      <c r="I24" s="464" t="e">
        <f t="shared" si="1"/>
        <v>#VALUE!</v>
      </c>
      <c r="J24" s="557">
        <v>6</v>
      </c>
      <c r="K24" s="522" t="s">
        <v>290</v>
      </c>
      <c r="L24" s="545">
        <f t="shared" si="2"/>
        <v>62</v>
      </c>
      <c r="M24" s="533">
        <f t="shared" si="3"/>
        <v>21.568627450980387</v>
      </c>
      <c r="N24" s="471">
        <v>23</v>
      </c>
      <c r="O24" s="261" t="s">
        <v>376</v>
      </c>
      <c r="P24" s="262">
        <f t="shared" si="19"/>
        <v>54.03</v>
      </c>
      <c r="Q24" s="335">
        <f t="shared" si="4"/>
        <v>37.44594250826762</v>
      </c>
      <c r="R24" s="142"/>
      <c r="S24" s="580"/>
      <c r="T24" s="231"/>
      <c r="U24" s="583"/>
      <c r="V24" s="285">
        <v>18</v>
      </c>
      <c r="W24" s="286" t="s">
        <v>672</v>
      </c>
      <c r="X24" s="287">
        <f t="shared" si="7"/>
        <v>644</v>
      </c>
      <c r="Y24" s="288">
        <f t="shared" si="8"/>
        <v>26.274509803921575</v>
      </c>
      <c r="Z24" s="145"/>
      <c r="AA24" s="146"/>
      <c r="AB24" s="147" t="e">
        <f t="shared" si="9"/>
        <v>#VALUE!</v>
      </c>
      <c r="AC24" s="148" t="e">
        <f t="shared" si="10"/>
        <v>#VALUE!</v>
      </c>
      <c r="AD24" s="310">
        <f t="shared" si="18"/>
      </c>
      <c r="AE24" s="303"/>
      <c r="AF24" s="228">
        <f t="shared" si="11"/>
        <v>3</v>
      </c>
      <c r="AG24" s="136" t="e">
        <f t="shared" si="12"/>
        <v>#VALUE!</v>
      </c>
      <c r="AH24" s="136">
        <f t="shared" si="17"/>
        <v>62</v>
      </c>
      <c r="AI24" s="136">
        <f t="shared" si="13"/>
        <v>37.44594250826762</v>
      </c>
      <c r="AJ24" s="136">
        <f t="shared" si="14"/>
      </c>
      <c r="AK24" s="136">
        <f t="shared" si="15"/>
        <v>26.274509803921575</v>
      </c>
      <c r="AL24" s="136" t="e">
        <f t="shared" si="16"/>
        <v>#VALUE!</v>
      </c>
      <c r="AM24" s="137"/>
    </row>
    <row r="25" spans="1:39" s="104" customFormat="1" ht="13.5" customHeight="1">
      <c r="A25" s="138">
        <v>33</v>
      </c>
      <c r="B25" s="343" t="s">
        <v>78</v>
      </c>
      <c r="C25" s="576" t="s">
        <v>207</v>
      </c>
      <c r="D25" s="578" t="s">
        <v>208</v>
      </c>
      <c r="E25" s="235" t="s">
        <v>7</v>
      </c>
      <c r="F25" s="230"/>
      <c r="G25" s="332"/>
      <c r="H25" s="333" t="e">
        <f t="shared" si="0"/>
        <v>#VALUE!</v>
      </c>
      <c r="I25" s="464" t="e">
        <f t="shared" si="1"/>
        <v>#VALUE!</v>
      </c>
      <c r="J25" s="557">
        <v>13</v>
      </c>
      <c r="K25" s="522" t="s">
        <v>260</v>
      </c>
      <c r="L25" s="545">
        <f t="shared" si="2"/>
        <v>72.8</v>
      </c>
      <c r="M25" s="533">
        <f t="shared" si="3"/>
        <v>42.74509803921569</v>
      </c>
      <c r="N25" s="471">
        <v>19</v>
      </c>
      <c r="O25" s="261" t="s">
        <v>381</v>
      </c>
      <c r="P25" s="262">
        <f t="shared" si="19"/>
        <v>51.02</v>
      </c>
      <c r="Q25" s="335">
        <f t="shared" si="4"/>
        <v>29.7888577969982</v>
      </c>
      <c r="R25" s="142">
        <v>8</v>
      </c>
      <c r="S25" s="580" t="s">
        <v>567</v>
      </c>
      <c r="T25" s="586">
        <f>LEFT(S25,2)*60+RIGHT(S25,5)</f>
        <v>633.4</v>
      </c>
      <c r="U25" s="583">
        <f>T25*100/$T$61-100</f>
        <v>14.456089627755702</v>
      </c>
      <c r="V25" s="285">
        <v>19</v>
      </c>
      <c r="W25" s="286" t="s">
        <v>508</v>
      </c>
      <c r="X25" s="287">
        <f t="shared" si="7"/>
        <v>652</v>
      </c>
      <c r="Y25" s="288">
        <f t="shared" si="8"/>
        <v>27.84313725490196</v>
      </c>
      <c r="Z25" s="145"/>
      <c r="AA25" s="146"/>
      <c r="AB25" s="147" t="e">
        <f t="shared" si="9"/>
        <v>#VALUE!</v>
      </c>
      <c r="AC25" s="148" t="e">
        <f t="shared" si="10"/>
        <v>#VALUE!</v>
      </c>
      <c r="AD25" s="310">
        <f t="shared" si="18"/>
      </c>
      <c r="AE25" s="303"/>
      <c r="AF25" s="228">
        <f t="shared" si="11"/>
        <v>4</v>
      </c>
      <c r="AG25" s="136" t="e">
        <f t="shared" si="12"/>
        <v>#VALUE!</v>
      </c>
      <c r="AH25" s="136">
        <f t="shared" si="17"/>
        <v>72.8</v>
      </c>
      <c r="AI25" s="136">
        <f t="shared" si="13"/>
        <v>29.7888577969982</v>
      </c>
      <c r="AJ25" s="136">
        <f t="shared" si="14"/>
        <v>14.456089627755702</v>
      </c>
      <c r="AK25" s="136">
        <f t="shared" si="15"/>
        <v>27.84313725490196</v>
      </c>
      <c r="AL25" s="136" t="e">
        <f t="shared" si="16"/>
        <v>#VALUE!</v>
      </c>
      <c r="AM25" s="137"/>
    </row>
    <row r="26" spans="1:39" s="104" customFormat="1" ht="13.5" customHeight="1">
      <c r="A26" s="138">
        <v>63</v>
      </c>
      <c r="B26" s="331" t="s">
        <v>25</v>
      </c>
      <c r="C26" s="207" t="s">
        <v>171</v>
      </c>
      <c r="D26" s="203" t="s">
        <v>87</v>
      </c>
      <c r="E26" s="229" t="s">
        <v>7</v>
      </c>
      <c r="F26" s="230"/>
      <c r="G26" s="140"/>
      <c r="H26" s="141" t="e">
        <f t="shared" si="0"/>
        <v>#VALUE!</v>
      </c>
      <c r="I26" s="464" t="e">
        <f t="shared" si="1"/>
        <v>#VALUE!</v>
      </c>
      <c r="J26" s="557">
        <v>25</v>
      </c>
      <c r="K26" s="522" t="s">
        <v>283</v>
      </c>
      <c r="L26" s="545">
        <f t="shared" si="2"/>
        <v>82</v>
      </c>
      <c r="M26" s="533">
        <f t="shared" si="3"/>
        <v>60.78431372549019</v>
      </c>
      <c r="N26" s="471">
        <v>2</v>
      </c>
      <c r="O26" s="261" t="s">
        <v>393</v>
      </c>
      <c r="P26" s="262">
        <f t="shared" si="19"/>
        <v>40.46</v>
      </c>
      <c r="Q26" s="335">
        <f t="shared" si="4"/>
        <v>2.9254642584584047</v>
      </c>
      <c r="R26" s="142"/>
      <c r="S26" s="580"/>
      <c r="T26" s="231"/>
      <c r="U26" s="583"/>
      <c r="V26" s="285">
        <v>20</v>
      </c>
      <c r="W26" s="286" t="s">
        <v>671</v>
      </c>
      <c r="X26" s="287">
        <f t="shared" si="7"/>
        <v>698</v>
      </c>
      <c r="Y26" s="288">
        <f t="shared" si="8"/>
        <v>36.86274509803923</v>
      </c>
      <c r="Z26" s="145"/>
      <c r="AA26" s="146"/>
      <c r="AB26" s="147" t="e">
        <f t="shared" si="9"/>
        <v>#VALUE!</v>
      </c>
      <c r="AC26" s="148" t="e">
        <f t="shared" si="10"/>
        <v>#VALUE!</v>
      </c>
      <c r="AD26" s="310">
        <f t="shared" si="18"/>
      </c>
      <c r="AE26" s="303"/>
      <c r="AF26" s="228">
        <f t="shared" si="11"/>
        <v>3</v>
      </c>
      <c r="AG26" s="136" t="e">
        <f t="shared" si="12"/>
        <v>#VALUE!</v>
      </c>
      <c r="AH26" s="136">
        <f t="shared" si="17"/>
        <v>82</v>
      </c>
      <c r="AI26" s="136">
        <f t="shared" si="13"/>
        <v>2.9254642584584047</v>
      </c>
      <c r="AJ26" s="136">
        <f t="shared" si="14"/>
      </c>
      <c r="AK26" s="136">
        <f t="shared" si="15"/>
        <v>36.86274509803923</v>
      </c>
      <c r="AL26" s="136" t="e">
        <f t="shared" si="16"/>
        <v>#VALUE!</v>
      </c>
      <c r="AM26" s="137"/>
    </row>
    <row r="27" spans="1:39" s="104" customFormat="1" ht="13.5" customHeight="1">
      <c r="A27" s="138">
        <v>43</v>
      </c>
      <c r="B27" s="331" t="s">
        <v>81</v>
      </c>
      <c r="C27" s="207" t="s">
        <v>233</v>
      </c>
      <c r="D27" s="203" t="s">
        <v>50</v>
      </c>
      <c r="E27" s="229"/>
      <c r="F27" s="230"/>
      <c r="G27" s="140"/>
      <c r="H27" s="204" t="e">
        <f t="shared" si="0"/>
        <v>#VALUE!</v>
      </c>
      <c r="I27" s="464" t="e">
        <f t="shared" si="1"/>
        <v>#VALUE!</v>
      </c>
      <c r="J27" s="557">
        <v>19</v>
      </c>
      <c r="K27" s="522" t="s">
        <v>254</v>
      </c>
      <c r="L27" s="545">
        <f t="shared" si="2"/>
        <v>76.1</v>
      </c>
      <c r="M27" s="533">
        <f t="shared" si="3"/>
        <v>49.21568627450978</v>
      </c>
      <c r="N27" s="471">
        <v>8</v>
      </c>
      <c r="O27" s="261" t="s">
        <v>387</v>
      </c>
      <c r="P27" s="262">
        <f t="shared" si="19"/>
        <v>45.54</v>
      </c>
      <c r="Q27" s="335">
        <f t="shared" si="4"/>
        <v>15.848384634952936</v>
      </c>
      <c r="R27" s="142"/>
      <c r="S27" s="580"/>
      <c r="T27" s="585"/>
      <c r="U27" s="583"/>
      <c r="V27" s="285">
        <v>21</v>
      </c>
      <c r="W27" s="286" t="s">
        <v>670</v>
      </c>
      <c r="X27" s="287">
        <f t="shared" si="7"/>
        <v>701</v>
      </c>
      <c r="Y27" s="288">
        <f t="shared" si="8"/>
        <v>37.45098039215685</v>
      </c>
      <c r="Z27" s="145"/>
      <c r="AA27" s="146"/>
      <c r="AB27" s="147" t="e">
        <f t="shared" si="9"/>
        <v>#VALUE!</v>
      </c>
      <c r="AC27" s="148" t="e">
        <f t="shared" si="10"/>
        <v>#VALUE!</v>
      </c>
      <c r="AD27" s="310">
        <f t="shared" si="18"/>
      </c>
      <c r="AE27" s="303"/>
      <c r="AF27" s="228">
        <f t="shared" si="11"/>
        <v>3</v>
      </c>
      <c r="AG27" s="136" t="e">
        <f t="shared" si="12"/>
        <v>#VALUE!</v>
      </c>
      <c r="AH27" s="136">
        <f t="shared" si="17"/>
        <v>76.1</v>
      </c>
      <c r="AI27" s="136">
        <f t="shared" si="13"/>
        <v>15.848384634952936</v>
      </c>
      <c r="AJ27" s="136">
        <f t="shared" si="14"/>
      </c>
      <c r="AK27" s="136">
        <f t="shared" si="15"/>
        <v>37.45098039215685</v>
      </c>
      <c r="AL27" s="136" t="e">
        <f t="shared" si="16"/>
        <v>#VALUE!</v>
      </c>
      <c r="AM27" s="137"/>
    </row>
    <row r="28" spans="1:39" s="104" customFormat="1" ht="13.5" customHeight="1">
      <c r="A28" s="138">
        <v>46</v>
      </c>
      <c r="B28" s="331" t="s">
        <v>81</v>
      </c>
      <c r="C28" s="207" t="s">
        <v>102</v>
      </c>
      <c r="D28" s="203" t="s">
        <v>47</v>
      </c>
      <c r="E28" s="229" t="s">
        <v>7</v>
      </c>
      <c r="F28" s="230"/>
      <c r="G28" s="140"/>
      <c r="H28" s="204" t="e">
        <f t="shared" si="0"/>
        <v>#VALUE!</v>
      </c>
      <c r="I28" s="464" t="e">
        <f t="shared" si="1"/>
        <v>#VALUE!</v>
      </c>
      <c r="J28" s="557">
        <v>12</v>
      </c>
      <c r="K28" s="522" t="s">
        <v>270</v>
      </c>
      <c r="L28" s="545">
        <f t="shared" si="2"/>
        <v>71.2</v>
      </c>
      <c r="M28" s="533">
        <f t="shared" si="3"/>
        <v>39.60784313725489</v>
      </c>
      <c r="N28" s="471">
        <v>1</v>
      </c>
      <c r="O28" s="261" t="s">
        <v>371</v>
      </c>
      <c r="P28" s="262">
        <f t="shared" si="19"/>
        <v>39.31</v>
      </c>
      <c r="Q28" s="335">
        <f t="shared" si="4"/>
        <v>0</v>
      </c>
      <c r="R28" s="142">
        <v>14</v>
      </c>
      <c r="S28" s="580" t="s">
        <v>577</v>
      </c>
      <c r="T28" s="587">
        <f>LEFT(S28,2)*60+RIGHT(S28,5)</f>
        <v>721.33</v>
      </c>
      <c r="U28" s="583">
        <f>T28*100/$T$61-100</f>
        <v>30.34513913986268</v>
      </c>
      <c r="V28" s="285">
        <v>22</v>
      </c>
      <c r="W28" s="286" t="s">
        <v>509</v>
      </c>
      <c r="X28" s="287">
        <f t="shared" si="7"/>
        <v>723</v>
      </c>
      <c r="Y28" s="288">
        <f t="shared" si="8"/>
        <v>41.76470588235293</v>
      </c>
      <c r="Z28" s="145"/>
      <c r="AA28" s="146"/>
      <c r="AB28" s="147" t="e">
        <f t="shared" si="9"/>
        <v>#VALUE!</v>
      </c>
      <c r="AC28" s="148" t="e">
        <f t="shared" si="10"/>
        <v>#VALUE!</v>
      </c>
      <c r="AD28" s="310">
        <f t="shared" si="18"/>
      </c>
      <c r="AE28" s="303"/>
      <c r="AF28" s="228">
        <f t="shared" si="11"/>
        <v>4</v>
      </c>
      <c r="AG28" s="136" t="e">
        <f t="shared" si="12"/>
        <v>#VALUE!</v>
      </c>
      <c r="AH28" s="136">
        <f t="shared" si="17"/>
        <v>71.2</v>
      </c>
      <c r="AI28" s="136">
        <f t="shared" si="13"/>
        <v>0</v>
      </c>
      <c r="AJ28" s="136">
        <f t="shared" si="14"/>
        <v>30.34513913986268</v>
      </c>
      <c r="AK28" s="136">
        <f t="shared" si="15"/>
        <v>41.76470588235293</v>
      </c>
      <c r="AL28" s="136" t="e">
        <f t="shared" si="16"/>
        <v>#VALUE!</v>
      </c>
      <c r="AM28" s="137"/>
    </row>
    <row r="29" spans="1:39" s="104" customFormat="1" ht="13.5" customHeight="1">
      <c r="A29" s="138">
        <v>34</v>
      </c>
      <c r="B29" s="331" t="s">
        <v>78</v>
      </c>
      <c r="C29" s="205" t="s">
        <v>209</v>
      </c>
      <c r="D29" s="206" t="s">
        <v>126</v>
      </c>
      <c r="E29" s="229" t="s">
        <v>7</v>
      </c>
      <c r="F29" s="230"/>
      <c r="G29" s="140"/>
      <c r="H29" s="204" t="e">
        <f t="shared" si="0"/>
        <v>#VALUE!</v>
      </c>
      <c r="I29" s="464" t="e">
        <f t="shared" si="1"/>
        <v>#VALUE!</v>
      </c>
      <c r="J29" s="557">
        <v>26</v>
      </c>
      <c r="K29" s="522" t="s">
        <v>261</v>
      </c>
      <c r="L29" s="545">
        <f t="shared" si="2"/>
        <v>82.1</v>
      </c>
      <c r="M29" s="533">
        <f t="shared" si="3"/>
        <v>60.980392156862735</v>
      </c>
      <c r="N29" s="471">
        <v>22</v>
      </c>
      <c r="O29" s="261" t="s">
        <v>394</v>
      </c>
      <c r="P29" s="262">
        <f t="shared" si="19"/>
        <v>53.9</v>
      </c>
      <c r="Q29" s="335">
        <f t="shared" si="4"/>
        <v>37.11523785296362</v>
      </c>
      <c r="R29" s="142">
        <v>19</v>
      </c>
      <c r="S29" s="580" t="s">
        <v>568</v>
      </c>
      <c r="T29" s="586">
        <f>LEFT(S29,2)*60+RIGHT(S29,5)</f>
        <v>798.27</v>
      </c>
      <c r="U29" s="583">
        <f>T29*100/$T$61-100</f>
        <v>44.2482833393567</v>
      </c>
      <c r="V29" s="285">
        <v>23</v>
      </c>
      <c r="W29" s="286" t="s">
        <v>662</v>
      </c>
      <c r="X29" s="287">
        <f t="shared" si="7"/>
        <v>724</v>
      </c>
      <c r="Y29" s="288">
        <f t="shared" si="8"/>
        <v>41.9607843137255</v>
      </c>
      <c r="Z29" s="145"/>
      <c r="AA29" s="146"/>
      <c r="AB29" s="147" t="e">
        <f t="shared" si="9"/>
        <v>#VALUE!</v>
      </c>
      <c r="AC29" s="148" t="e">
        <f t="shared" si="10"/>
        <v>#VALUE!</v>
      </c>
      <c r="AD29" s="310">
        <f t="shared" si="18"/>
      </c>
      <c r="AE29" s="303"/>
      <c r="AF29" s="228">
        <f t="shared" si="11"/>
        <v>4</v>
      </c>
      <c r="AG29" s="136" t="e">
        <f t="shared" si="12"/>
        <v>#VALUE!</v>
      </c>
      <c r="AH29" s="136">
        <f t="shared" si="17"/>
        <v>82.1</v>
      </c>
      <c r="AI29" s="136">
        <f t="shared" si="13"/>
        <v>37.11523785296362</v>
      </c>
      <c r="AJ29" s="136">
        <f t="shared" si="14"/>
        <v>44.2482833393567</v>
      </c>
      <c r="AK29" s="136">
        <f t="shared" si="15"/>
        <v>41.9607843137255</v>
      </c>
      <c r="AL29" s="136" t="e">
        <f t="shared" si="16"/>
        <v>#VALUE!</v>
      </c>
      <c r="AM29" s="137"/>
    </row>
    <row r="30" spans="1:39" s="104" customFormat="1" ht="13.5" customHeight="1">
      <c r="A30" s="138">
        <v>38</v>
      </c>
      <c r="B30" s="331" t="s">
        <v>78</v>
      </c>
      <c r="C30" s="207" t="s">
        <v>23</v>
      </c>
      <c r="D30" s="203" t="s">
        <v>80</v>
      </c>
      <c r="E30" s="229" t="s">
        <v>7</v>
      </c>
      <c r="F30" s="230"/>
      <c r="G30" s="140"/>
      <c r="H30" s="204" t="e">
        <f t="shared" si="0"/>
        <v>#VALUE!</v>
      </c>
      <c r="I30" s="464" t="e">
        <f t="shared" si="1"/>
        <v>#VALUE!</v>
      </c>
      <c r="J30" s="557">
        <v>40</v>
      </c>
      <c r="K30" s="522" t="s">
        <v>264</v>
      </c>
      <c r="L30" s="545">
        <f t="shared" si="2"/>
        <v>103.1</v>
      </c>
      <c r="M30" s="533">
        <f t="shared" si="3"/>
        <v>102.15686274509804</v>
      </c>
      <c r="N30" s="471">
        <v>29</v>
      </c>
      <c r="O30" s="261" t="s">
        <v>405</v>
      </c>
      <c r="P30" s="262">
        <f t="shared" si="19"/>
        <v>58.33</v>
      </c>
      <c r="Q30" s="335">
        <f t="shared" si="4"/>
        <v>48.38463495293817</v>
      </c>
      <c r="R30" s="142">
        <v>29</v>
      </c>
      <c r="S30" s="580" t="s">
        <v>571</v>
      </c>
      <c r="T30" s="587">
        <f>LEFT(S30,2)*60+RIGHT(S30,5)</f>
        <v>1015.42</v>
      </c>
      <c r="U30" s="583">
        <f>T30*100/$T$61-100</f>
        <v>83.48753162269608</v>
      </c>
      <c r="V30" s="285">
        <v>24</v>
      </c>
      <c r="W30" s="286" t="s">
        <v>666</v>
      </c>
      <c r="X30" s="287">
        <f t="shared" si="7"/>
        <v>738</v>
      </c>
      <c r="Y30" s="288">
        <f t="shared" si="8"/>
        <v>44.70588235294119</v>
      </c>
      <c r="Z30" s="145"/>
      <c r="AA30" s="146"/>
      <c r="AB30" s="147" t="e">
        <f t="shared" si="9"/>
        <v>#VALUE!</v>
      </c>
      <c r="AC30" s="148" t="e">
        <f t="shared" si="10"/>
        <v>#VALUE!</v>
      </c>
      <c r="AD30" s="310">
        <f t="shared" si="18"/>
      </c>
      <c r="AE30" s="303"/>
      <c r="AF30" s="228">
        <f t="shared" si="11"/>
        <v>4</v>
      </c>
      <c r="AG30" s="136" t="e">
        <f t="shared" si="12"/>
        <v>#VALUE!</v>
      </c>
      <c r="AH30" s="136">
        <f t="shared" si="17"/>
        <v>103.1</v>
      </c>
      <c r="AI30" s="136">
        <f t="shared" si="13"/>
        <v>48.38463495293817</v>
      </c>
      <c r="AJ30" s="136">
        <f t="shared" si="14"/>
        <v>83.48753162269608</v>
      </c>
      <c r="AK30" s="136">
        <f t="shared" si="15"/>
        <v>44.70588235294119</v>
      </c>
      <c r="AL30" s="136" t="e">
        <f t="shared" si="16"/>
        <v>#VALUE!</v>
      </c>
      <c r="AM30" s="137"/>
    </row>
    <row r="31" spans="1:39" s="104" customFormat="1" ht="13.5" customHeight="1">
      <c r="A31" s="138">
        <v>49</v>
      </c>
      <c r="B31" s="331" t="s">
        <v>81</v>
      </c>
      <c r="C31" s="205" t="s">
        <v>226</v>
      </c>
      <c r="D31" s="206" t="s">
        <v>227</v>
      </c>
      <c r="E31" s="229"/>
      <c r="F31" s="230"/>
      <c r="G31" s="140"/>
      <c r="H31" s="204" t="e">
        <f t="shared" si="0"/>
        <v>#VALUE!</v>
      </c>
      <c r="I31" s="464" t="e">
        <f t="shared" si="1"/>
        <v>#VALUE!</v>
      </c>
      <c r="J31" s="557">
        <v>41</v>
      </c>
      <c r="K31" s="522" t="s">
        <v>272</v>
      </c>
      <c r="L31" s="545">
        <f t="shared" si="2"/>
        <v>117.7</v>
      </c>
      <c r="M31" s="533">
        <f t="shared" si="3"/>
        <v>130.7843137254902</v>
      </c>
      <c r="N31" s="471">
        <v>26</v>
      </c>
      <c r="O31" s="261" t="s">
        <v>406</v>
      </c>
      <c r="P31" s="262">
        <f t="shared" si="19"/>
        <v>56.08</v>
      </c>
      <c r="Q31" s="335">
        <f t="shared" si="4"/>
        <v>42.660900534215216</v>
      </c>
      <c r="R31" s="142">
        <v>18</v>
      </c>
      <c r="S31" s="580" t="s">
        <v>579</v>
      </c>
      <c r="T31" s="586">
        <f>LEFT(S31,2)*60+RIGHT(S31,5)</f>
        <v>741.02</v>
      </c>
      <c r="U31" s="583">
        <f>T31*100/$T$61-100</f>
        <v>33.90314419949405</v>
      </c>
      <c r="V31" s="285">
        <v>25</v>
      </c>
      <c r="W31" s="286" t="s">
        <v>510</v>
      </c>
      <c r="X31" s="287">
        <f t="shared" si="7"/>
        <v>747</v>
      </c>
      <c r="Y31" s="288">
        <f t="shared" si="8"/>
        <v>46.470588235294116</v>
      </c>
      <c r="Z31" s="145"/>
      <c r="AA31" s="146"/>
      <c r="AB31" s="147" t="e">
        <f t="shared" si="9"/>
        <v>#VALUE!</v>
      </c>
      <c r="AC31" s="148" t="e">
        <f t="shared" si="10"/>
        <v>#VALUE!</v>
      </c>
      <c r="AD31" s="310">
        <f t="shared" si="18"/>
      </c>
      <c r="AE31" s="303"/>
      <c r="AF31" s="228">
        <f t="shared" si="11"/>
        <v>4</v>
      </c>
      <c r="AG31" s="136" t="e">
        <f t="shared" si="12"/>
        <v>#VALUE!</v>
      </c>
      <c r="AH31" s="136">
        <f t="shared" si="17"/>
        <v>117.7</v>
      </c>
      <c r="AI31" s="136">
        <f t="shared" si="13"/>
        <v>42.660900534215216</v>
      </c>
      <c r="AJ31" s="136">
        <f t="shared" si="14"/>
        <v>33.90314419949405</v>
      </c>
      <c r="AK31" s="136">
        <f t="shared" si="15"/>
        <v>46.470588235294116</v>
      </c>
      <c r="AL31" s="136" t="e">
        <f t="shared" si="16"/>
        <v>#VALUE!</v>
      </c>
      <c r="AM31" s="137"/>
    </row>
    <row r="32" spans="1:39" s="104" customFormat="1" ht="13.5" customHeight="1">
      <c r="A32" s="138">
        <v>72</v>
      </c>
      <c r="B32" s="93" t="s">
        <v>28</v>
      </c>
      <c r="C32" s="207" t="s">
        <v>8</v>
      </c>
      <c r="D32" s="203" t="s">
        <v>65</v>
      </c>
      <c r="E32" s="234" t="s">
        <v>7</v>
      </c>
      <c r="F32" s="230"/>
      <c r="G32" s="140"/>
      <c r="H32" s="204" t="e">
        <f t="shared" si="0"/>
        <v>#VALUE!</v>
      </c>
      <c r="I32" s="464" t="e">
        <f t="shared" si="1"/>
        <v>#VALUE!</v>
      </c>
      <c r="J32" s="557">
        <v>32</v>
      </c>
      <c r="K32" s="522" t="s">
        <v>265</v>
      </c>
      <c r="L32" s="545">
        <f t="shared" si="2"/>
        <v>91.1</v>
      </c>
      <c r="M32" s="533">
        <f t="shared" si="3"/>
        <v>78.62745098039215</v>
      </c>
      <c r="N32" s="471">
        <v>31</v>
      </c>
      <c r="O32" s="261" t="s">
        <v>401</v>
      </c>
      <c r="P32" s="262">
        <f t="shared" si="19"/>
        <v>59.2</v>
      </c>
      <c r="Q32" s="335">
        <f t="shared" si="4"/>
        <v>50.59781226151105</v>
      </c>
      <c r="R32" s="142"/>
      <c r="S32" s="580"/>
      <c r="T32" s="231"/>
      <c r="U32" s="583"/>
      <c r="V32" s="285">
        <v>26</v>
      </c>
      <c r="W32" s="286" t="s">
        <v>488</v>
      </c>
      <c r="X32" s="287">
        <f t="shared" si="7"/>
        <v>750</v>
      </c>
      <c r="Y32" s="288">
        <f t="shared" si="8"/>
        <v>47.05882352941177</v>
      </c>
      <c r="Z32" s="145"/>
      <c r="AA32" s="146"/>
      <c r="AB32" s="147" t="e">
        <f t="shared" si="9"/>
        <v>#VALUE!</v>
      </c>
      <c r="AC32" s="148" t="e">
        <f t="shared" si="10"/>
        <v>#VALUE!</v>
      </c>
      <c r="AD32" s="310">
        <f t="shared" si="18"/>
      </c>
      <c r="AE32" s="303"/>
      <c r="AF32" s="228">
        <f t="shared" si="11"/>
        <v>3</v>
      </c>
      <c r="AG32" s="136" t="e">
        <f t="shared" si="12"/>
        <v>#VALUE!</v>
      </c>
      <c r="AH32" s="136">
        <f t="shared" si="17"/>
        <v>91.1</v>
      </c>
      <c r="AI32" s="136">
        <f t="shared" si="13"/>
        <v>50.59781226151105</v>
      </c>
      <c r="AJ32" s="136">
        <f t="shared" si="14"/>
      </c>
      <c r="AK32" s="136">
        <f t="shared" si="15"/>
        <v>47.05882352941177</v>
      </c>
      <c r="AL32" s="136" t="e">
        <f t="shared" si="16"/>
        <v>#VALUE!</v>
      </c>
      <c r="AM32" s="137"/>
    </row>
    <row r="33" spans="1:39" s="104" customFormat="1" ht="13.5" customHeight="1">
      <c r="A33" s="138">
        <v>50</v>
      </c>
      <c r="B33" s="93" t="s">
        <v>81</v>
      </c>
      <c r="C33" s="205" t="s">
        <v>228</v>
      </c>
      <c r="D33" s="206" t="s">
        <v>229</v>
      </c>
      <c r="E33" s="229"/>
      <c r="F33" s="230"/>
      <c r="G33" s="140"/>
      <c r="H33" s="204" t="e">
        <f t="shared" si="0"/>
        <v>#VALUE!</v>
      </c>
      <c r="I33" s="464" t="e">
        <f t="shared" si="1"/>
        <v>#VALUE!</v>
      </c>
      <c r="J33" s="557">
        <v>4</v>
      </c>
      <c r="K33" s="522" t="s">
        <v>273</v>
      </c>
      <c r="L33" s="545">
        <f t="shared" si="2"/>
        <v>61.2</v>
      </c>
      <c r="M33" s="533">
        <f t="shared" si="3"/>
        <v>20</v>
      </c>
      <c r="N33" s="471">
        <v>16</v>
      </c>
      <c r="O33" s="261" t="s">
        <v>374</v>
      </c>
      <c r="P33" s="262">
        <f t="shared" si="19"/>
        <v>48.74</v>
      </c>
      <c r="Q33" s="335">
        <f t="shared" si="4"/>
        <v>23.988806919358936</v>
      </c>
      <c r="R33" s="142">
        <v>30</v>
      </c>
      <c r="S33" s="580" t="s">
        <v>580</v>
      </c>
      <c r="T33" s="586">
        <f>LEFT(S33,2)*60+RIGHT(S33,5)</f>
        <v>1034.84</v>
      </c>
      <c r="U33" s="583">
        <f>T33*100/$T$61-100</f>
        <v>86.99674737983375</v>
      </c>
      <c r="V33" s="285">
        <v>27</v>
      </c>
      <c r="W33" s="286" t="s">
        <v>667</v>
      </c>
      <c r="X33" s="287">
        <f t="shared" si="7"/>
        <v>755</v>
      </c>
      <c r="Y33" s="288">
        <f t="shared" si="8"/>
        <v>48.0392156862745</v>
      </c>
      <c r="Z33" s="145"/>
      <c r="AA33" s="146"/>
      <c r="AB33" s="147" t="e">
        <f t="shared" si="9"/>
        <v>#VALUE!</v>
      </c>
      <c r="AC33" s="148" t="e">
        <f t="shared" si="10"/>
        <v>#VALUE!</v>
      </c>
      <c r="AD33" s="310">
        <f t="shared" si="18"/>
      </c>
      <c r="AE33" s="303"/>
      <c r="AF33" s="228">
        <f t="shared" si="11"/>
        <v>4</v>
      </c>
      <c r="AG33" s="136" t="e">
        <f t="shared" si="12"/>
        <v>#VALUE!</v>
      </c>
      <c r="AH33" s="136">
        <f t="shared" si="17"/>
        <v>61.2</v>
      </c>
      <c r="AI33" s="136">
        <f t="shared" si="13"/>
        <v>23.988806919358936</v>
      </c>
      <c r="AJ33" s="136">
        <f t="shared" si="14"/>
        <v>86.99674737983375</v>
      </c>
      <c r="AK33" s="136">
        <f t="shared" si="15"/>
        <v>48.0392156862745</v>
      </c>
      <c r="AL33" s="136" t="e">
        <f t="shared" si="16"/>
        <v>#VALUE!</v>
      </c>
      <c r="AM33" s="137"/>
    </row>
    <row r="34" spans="1:39" s="104" customFormat="1" ht="13.5" customHeight="1">
      <c r="A34" s="138">
        <v>77</v>
      </c>
      <c r="B34" s="93" t="s">
        <v>28</v>
      </c>
      <c r="C34" s="207" t="s">
        <v>179</v>
      </c>
      <c r="D34" s="203" t="s">
        <v>180</v>
      </c>
      <c r="E34" s="229"/>
      <c r="F34" s="230"/>
      <c r="G34" s="140"/>
      <c r="H34" s="204" t="e">
        <f t="shared" si="0"/>
        <v>#VALUE!</v>
      </c>
      <c r="I34" s="464" t="e">
        <f t="shared" si="1"/>
        <v>#VALUE!</v>
      </c>
      <c r="J34" s="557">
        <v>27</v>
      </c>
      <c r="K34" s="522" t="s">
        <v>293</v>
      </c>
      <c r="L34" s="545">
        <f t="shared" si="2"/>
        <v>83</v>
      </c>
      <c r="M34" s="533">
        <f t="shared" si="3"/>
        <v>62.74509803921569</v>
      </c>
      <c r="N34" s="471">
        <v>39</v>
      </c>
      <c r="O34" s="261" t="s">
        <v>395</v>
      </c>
      <c r="P34" s="262">
        <f t="shared" si="19"/>
        <v>74.09</v>
      </c>
      <c r="Q34" s="335">
        <f t="shared" si="4"/>
        <v>88.47621470363774</v>
      </c>
      <c r="R34" s="142">
        <v>21</v>
      </c>
      <c r="S34" s="580" t="s">
        <v>597</v>
      </c>
      <c r="T34" s="587">
        <f>LEFT(S34,2)*60+RIGHT(S34,5)</f>
        <v>837.52</v>
      </c>
      <c r="U34" s="583">
        <f>T34*100/$T$61-100</f>
        <v>51.34080231297435</v>
      </c>
      <c r="V34" s="285">
        <v>28</v>
      </c>
      <c r="W34" s="286" t="s">
        <v>663</v>
      </c>
      <c r="X34" s="287">
        <f t="shared" si="7"/>
        <v>758</v>
      </c>
      <c r="Y34" s="288">
        <f t="shared" si="8"/>
        <v>48.627450980392155</v>
      </c>
      <c r="Z34" s="145"/>
      <c r="AA34" s="146"/>
      <c r="AB34" s="147" t="e">
        <f aca="true" t="shared" si="20" ref="AB34:AB55">LEFT(AA34,2)*60+RIGHT(AA34,2)</f>
        <v>#VALUE!</v>
      </c>
      <c r="AC34" s="148" t="e">
        <f t="shared" si="10"/>
        <v>#VALUE!</v>
      </c>
      <c r="AD34" s="310">
        <f t="shared" si="18"/>
      </c>
      <c r="AE34" s="303"/>
      <c r="AF34" s="228">
        <f aca="true" t="shared" si="21" ref="AF34:AF56">COUNT(AG34:AL34)</f>
        <v>4</v>
      </c>
      <c r="AG34" s="136" t="e">
        <f t="shared" si="12"/>
        <v>#VALUE!</v>
      </c>
      <c r="AH34" s="136">
        <f t="shared" si="17"/>
        <v>83</v>
      </c>
      <c r="AI34" s="136">
        <f aca="true" t="shared" si="22" ref="AI34:AI56">IF(Q34="","",Q34)</f>
        <v>88.47621470363774</v>
      </c>
      <c r="AJ34" s="136">
        <f aca="true" t="shared" si="23" ref="AJ34:AJ56">IF(U34="","",U34)</f>
        <v>51.34080231297435</v>
      </c>
      <c r="AK34" s="136">
        <f aca="true" t="shared" si="24" ref="AK34:AK56">IF(Y34="","",Y34)</f>
        <v>48.627450980392155</v>
      </c>
      <c r="AL34" s="136" t="e">
        <f aca="true" t="shared" si="25" ref="AL34:AL56">IF(AC34="","",AC34)</f>
        <v>#VALUE!</v>
      </c>
      <c r="AM34" s="137"/>
    </row>
    <row r="35" spans="1:39" s="104" customFormat="1" ht="13.5" customHeight="1">
      <c r="A35" s="138">
        <v>79</v>
      </c>
      <c r="B35" s="93" t="s">
        <v>28</v>
      </c>
      <c r="C35" s="205" t="s">
        <v>13</v>
      </c>
      <c r="D35" s="206" t="s">
        <v>182</v>
      </c>
      <c r="E35" s="229"/>
      <c r="F35" s="230"/>
      <c r="G35" s="140"/>
      <c r="H35" s="204" t="e">
        <f t="shared" si="0"/>
        <v>#VALUE!</v>
      </c>
      <c r="I35" s="464" t="e">
        <f t="shared" si="1"/>
        <v>#VALUE!</v>
      </c>
      <c r="J35" s="557">
        <v>14</v>
      </c>
      <c r="K35" s="522" t="s">
        <v>243</v>
      </c>
      <c r="L35" s="545">
        <f t="shared" si="2"/>
        <v>73.1</v>
      </c>
      <c r="M35" s="533">
        <f t="shared" si="3"/>
        <v>43.333333333333314</v>
      </c>
      <c r="N35" s="471">
        <v>35</v>
      </c>
      <c r="O35" s="261" t="s">
        <v>383</v>
      </c>
      <c r="P35" s="262">
        <f t="shared" si="19"/>
        <v>62.24</v>
      </c>
      <c r="Q35" s="335">
        <f t="shared" si="4"/>
        <v>58.33121343169677</v>
      </c>
      <c r="R35" s="142">
        <v>23</v>
      </c>
      <c r="S35" s="580" t="s">
        <v>599</v>
      </c>
      <c r="T35" s="586">
        <f>LEFT(S35,2)*60+RIGHT(S35,5)</f>
        <v>873.49</v>
      </c>
      <c r="U35" s="583">
        <f>T35*100/$T$61-100</f>
        <v>57.840621611854004</v>
      </c>
      <c r="V35" s="285">
        <v>29</v>
      </c>
      <c r="W35" s="286" t="s">
        <v>664</v>
      </c>
      <c r="X35" s="287">
        <f t="shared" si="7"/>
        <v>765</v>
      </c>
      <c r="Y35" s="288">
        <f t="shared" si="8"/>
        <v>50</v>
      </c>
      <c r="Z35" s="145"/>
      <c r="AA35" s="146"/>
      <c r="AB35" s="147" t="e">
        <f t="shared" si="20"/>
        <v>#VALUE!</v>
      </c>
      <c r="AC35" s="148" t="e">
        <f t="shared" si="10"/>
        <v>#VALUE!</v>
      </c>
      <c r="AD35" s="310">
        <f t="shared" si="18"/>
      </c>
      <c r="AE35" s="303"/>
      <c r="AF35" s="228">
        <f t="shared" si="21"/>
        <v>4</v>
      </c>
      <c r="AG35" s="136" t="e">
        <f t="shared" si="12"/>
        <v>#VALUE!</v>
      </c>
      <c r="AH35" s="136">
        <f t="shared" si="17"/>
        <v>73.1</v>
      </c>
      <c r="AI35" s="136">
        <f t="shared" si="22"/>
        <v>58.33121343169677</v>
      </c>
      <c r="AJ35" s="136">
        <f t="shared" si="23"/>
        <v>57.840621611854004</v>
      </c>
      <c r="AK35" s="136">
        <f t="shared" si="24"/>
        <v>50</v>
      </c>
      <c r="AL35" s="136" t="e">
        <f t="shared" si="25"/>
        <v>#VALUE!</v>
      </c>
      <c r="AM35" s="137"/>
    </row>
    <row r="36" spans="1:39" s="104" customFormat="1" ht="13.5" customHeight="1">
      <c r="A36" s="138">
        <v>40</v>
      </c>
      <c r="B36" s="93" t="s">
        <v>78</v>
      </c>
      <c r="C36" s="207" t="s">
        <v>11</v>
      </c>
      <c r="D36" s="203" t="s">
        <v>31</v>
      </c>
      <c r="E36" s="229" t="s">
        <v>7</v>
      </c>
      <c r="F36" s="230"/>
      <c r="G36" s="140"/>
      <c r="H36" s="204" t="e">
        <f t="shared" si="0"/>
        <v>#VALUE!</v>
      </c>
      <c r="I36" s="464" t="e">
        <f t="shared" si="1"/>
        <v>#VALUE!</v>
      </c>
      <c r="J36" s="557">
        <v>43</v>
      </c>
      <c r="K36" s="522" t="s">
        <v>266</v>
      </c>
      <c r="L36" s="545">
        <f t="shared" si="2"/>
        <v>126</v>
      </c>
      <c r="M36" s="533">
        <f t="shared" si="3"/>
        <v>147.05882352941177</v>
      </c>
      <c r="N36" s="471">
        <v>40</v>
      </c>
      <c r="O36" s="261" t="s">
        <v>407</v>
      </c>
      <c r="P36" s="262">
        <f t="shared" si="19"/>
        <v>107.75</v>
      </c>
      <c r="Q36" s="335">
        <f t="shared" si="4"/>
        <v>174.10328160773338</v>
      </c>
      <c r="R36" s="142"/>
      <c r="S36" s="580"/>
      <c r="T36" s="231"/>
      <c r="U36" s="583"/>
      <c r="V36" s="285">
        <v>30</v>
      </c>
      <c r="W36" s="286" t="s">
        <v>669</v>
      </c>
      <c r="X36" s="287">
        <f t="shared" si="7"/>
        <v>829</v>
      </c>
      <c r="Y36" s="288">
        <f t="shared" si="8"/>
        <v>62.54901960784315</v>
      </c>
      <c r="Z36" s="145"/>
      <c r="AA36" s="146"/>
      <c r="AB36" s="147" t="e">
        <f t="shared" si="20"/>
        <v>#VALUE!</v>
      </c>
      <c r="AC36" s="148" t="e">
        <f t="shared" si="10"/>
        <v>#VALUE!</v>
      </c>
      <c r="AD36" s="310">
        <f t="shared" si="18"/>
      </c>
      <c r="AE36" s="303"/>
      <c r="AF36" s="228">
        <f t="shared" si="21"/>
        <v>3</v>
      </c>
      <c r="AG36" s="136" t="e">
        <f t="shared" si="12"/>
        <v>#VALUE!</v>
      </c>
      <c r="AH36" s="136">
        <f t="shared" si="17"/>
        <v>126</v>
      </c>
      <c r="AI36" s="136">
        <f t="shared" si="22"/>
        <v>174.10328160773338</v>
      </c>
      <c r="AJ36" s="136">
        <f t="shared" si="23"/>
      </c>
      <c r="AK36" s="136">
        <f t="shared" si="24"/>
        <v>62.54901960784315</v>
      </c>
      <c r="AL36" s="136" t="e">
        <f t="shared" si="25"/>
        <v>#VALUE!</v>
      </c>
      <c r="AM36" s="137"/>
    </row>
    <row r="37" spans="1:39" s="104" customFormat="1" ht="13.5" customHeight="1">
      <c r="A37" s="138">
        <v>47</v>
      </c>
      <c r="B37" s="93" t="s">
        <v>81</v>
      </c>
      <c r="C37" s="205" t="s">
        <v>224</v>
      </c>
      <c r="D37" s="206" t="s">
        <v>225</v>
      </c>
      <c r="E37" s="229"/>
      <c r="F37" s="230"/>
      <c r="G37" s="140"/>
      <c r="H37" s="204" t="e">
        <f t="shared" si="0"/>
        <v>#VALUE!</v>
      </c>
      <c r="I37" s="464" t="e">
        <f t="shared" si="1"/>
        <v>#VALUE!</v>
      </c>
      <c r="J37" s="557">
        <v>38</v>
      </c>
      <c r="K37" s="522" t="s">
        <v>271</v>
      </c>
      <c r="L37" s="545">
        <f t="shared" si="2"/>
        <v>94.5</v>
      </c>
      <c r="M37" s="533">
        <f t="shared" si="3"/>
        <v>85.29411764705881</v>
      </c>
      <c r="N37" s="471">
        <v>33</v>
      </c>
      <c r="O37" s="261" t="s">
        <v>367</v>
      </c>
      <c r="P37" s="262">
        <f t="shared" si="19"/>
        <v>60.03</v>
      </c>
      <c r="Q37" s="335">
        <f t="shared" si="4"/>
        <v>52.70923429152887</v>
      </c>
      <c r="R37" s="142">
        <v>28</v>
      </c>
      <c r="S37" s="580" t="s">
        <v>578</v>
      </c>
      <c r="T37" s="586">
        <f aca="true" t="shared" si="26" ref="T37:T46">LEFT(S37,2)*60+RIGHT(S37,5)</f>
        <v>1003.9</v>
      </c>
      <c r="U37" s="583">
        <f aca="true" t="shared" si="27" ref="U37:U46">T37*100/$T$61-100</f>
        <v>81.40585471629925</v>
      </c>
      <c r="V37" s="285">
        <v>31</v>
      </c>
      <c r="W37" s="286" t="s">
        <v>665</v>
      </c>
      <c r="X37" s="287">
        <f t="shared" si="7"/>
        <v>842</v>
      </c>
      <c r="Y37" s="288">
        <f t="shared" si="8"/>
        <v>65.09803921568627</v>
      </c>
      <c r="Z37" s="145"/>
      <c r="AA37" s="146"/>
      <c r="AB37" s="147" t="e">
        <f t="shared" si="20"/>
        <v>#VALUE!</v>
      </c>
      <c r="AC37" s="148" t="e">
        <f t="shared" si="10"/>
        <v>#VALUE!</v>
      </c>
      <c r="AD37" s="310">
        <f t="shared" si="18"/>
      </c>
      <c r="AE37" s="303"/>
      <c r="AF37" s="228">
        <f t="shared" si="21"/>
        <v>4</v>
      </c>
      <c r="AG37" s="136" t="e">
        <f t="shared" si="12"/>
        <v>#VALUE!</v>
      </c>
      <c r="AH37" s="136">
        <f t="shared" si="17"/>
        <v>94.5</v>
      </c>
      <c r="AI37" s="136">
        <f t="shared" si="22"/>
        <v>52.70923429152887</v>
      </c>
      <c r="AJ37" s="136">
        <f t="shared" si="23"/>
        <v>81.40585471629925</v>
      </c>
      <c r="AK37" s="136">
        <f t="shared" si="24"/>
        <v>65.09803921568627</v>
      </c>
      <c r="AL37" s="136" t="e">
        <f t="shared" si="25"/>
        <v>#VALUE!</v>
      </c>
      <c r="AM37" s="137"/>
    </row>
    <row r="38" spans="1:39" s="104" customFormat="1" ht="13.5" customHeight="1">
      <c r="A38" s="138">
        <v>78</v>
      </c>
      <c r="B38" s="93" t="s">
        <v>28</v>
      </c>
      <c r="C38" s="207" t="s">
        <v>89</v>
      </c>
      <c r="D38" s="203" t="s">
        <v>181</v>
      </c>
      <c r="E38" s="229"/>
      <c r="F38" s="230"/>
      <c r="G38" s="140"/>
      <c r="H38" s="204" t="e">
        <f t="shared" si="0"/>
        <v>#VALUE!</v>
      </c>
      <c r="I38" s="464" t="e">
        <f t="shared" si="1"/>
        <v>#VALUE!</v>
      </c>
      <c r="J38" s="557">
        <v>28</v>
      </c>
      <c r="K38" s="522" t="s">
        <v>294</v>
      </c>
      <c r="L38" s="545">
        <f t="shared" si="2"/>
        <v>84</v>
      </c>
      <c r="M38" s="533">
        <f t="shared" si="3"/>
        <v>64.70588235294119</v>
      </c>
      <c r="N38" s="471">
        <v>37</v>
      </c>
      <c r="O38" s="261" t="s">
        <v>396</v>
      </c>
      <c r="P38" s="262">
        <f t="shared" si="19"/>
        <v>63.89</v>
      </c>
      <c r="Q38" s="335">
        <f t="shared" si="4"/>
        <v>62.528618672093614</v>
      </c>
      <c r="R38" s="142">
        <v>11</v>
      </c>
      <c r="S38" s="580" t="s">
        <v>598</v>
      </c>
      <c r="T38" s="587">
        <f t="shared" si="26"/>
        <v>674.17</v>
      </c>
      <c r="U38" s="583">
        <f t="shared" si="27"/>
        <v>21.823274304300696</v>
      </c>
      <c r="V38" s="285">
        <v>32</v>
      </c>
      <c r="W38" s="286" t="s">
        <v>493</v>
      </c>
      <c r="X38" s="287">
        <v>843</v>
      </c>
      <c r="Y38" s="288">
        <f t="shared" si="8"/>
        <v>65.29411764705881</v>
      </c>
      <c r="Z38" s="145"/>
      <c r="AA38" s="146"/>
      <c r="AB38" s="147" t="e">
        <f t="shared" si="20"/>
        <v>#VALUE!</v>
      </c>
      <c r="AC38" s="148" t="e">
        <f t="shared" si="10"/>
        <v>#VALUE!</v>
      </c>
      <c r="AD38" s="310">
        <f t="shared" si="18"/>
      </c>
      <c r="AE38" s="303"/>
      <c r="AF38" s="228">
        <f t="shared" si="21"/>
        <v>4</v>
      </c>
      <c r="AG38" s="136" t="e">
        <f t="shared" si="12"/>
        <v>#VALUE!</v>
      </c>
      <c r="AH38" s="136">
        <f t="shared" si="17"/>
        <v>84</v>
      </c>
      <c r="AI38" s="136">
        <f t="shared" si="22"/>
        <v>62.528618672093614</v>
      </c>
      <c r="AJ38" s="136">
        <f t="shared" si="23"/>
        <v>21.823274304300696</v>
      </c>
      <c r="AK38" s="136">
        <f t="shared" si="24"/>
        <v>65.29411764705881</v>
      </c>
      <c r="AL38" s="136" t="e">
        <f t="shared" si="25"/>
        <v>#VALUE!</v>
      </c>
      <c r="AM38" s="137"/>
    </row>
    <row r="39" spans="1:39" s="104" customFormat="1" ht="13.5" customHeight="1">
      <c r="A39" s="138">
        <v>75</v>
      </c>
      <c r="B39" s="93" t="s">
        <v>28</v>
      </c>
      <c r="C39" s="205" t="s">
        <v>102</v>
      </c>
      <c r="D39" s="206" t="s">
        <v>177</v>
      </c>
      <c r="E39" s="229" t="s">
        <v>7</v>
      </c>
      <c r="F39" s="230"/>
      <c r="G39" s="140"/>
      <c r="H39" s="204" t="e">
        <f aca="true" t="shared" si="28" ref="H39:H70">LEFT(G39,2)*60+RIGHT(G39,2)</f>
        <v>#VALUE!</v>
      </c>
      <c r="I39" s="464" t="e">
        <f aca="true" t="shared" si="29" ref="I39:I70">H39*100/$H$61-100</f>
        <v>#VALUE!</v>
      </c>
      <c r="J39" s="557">
        <v>21</v>
      </c>
      <c r="K39" s="522" t="s">
        <v>292</v>
      </c>
      <c r="L39" s="545">
        <f t="shared" si="2"/>
        <v>77.9</v>
      </c>
      <c r="M39" s="533">
        <f t="shared" si="3"/>
        <v>52.74509803921569</v>
      </c>
      <c r="N39" s="471">
        <v>5</v>
      </c>
      <c r="O39" s="261" t="s">
        <v>389</v>
      </c>
      <c r="P39" s="262">
        <f t="shared" si="19"/>
        <v>43.73</v>
      </c>
      <c r="Q39" s="335">
        <f t="shared" si="4"/>
        <v>11.24395828033579</v>
      </c>
      <c r="R39" s="142">
        <v>17</v>
      </c>
      <c r="S39" s="580" t="s">
        <v>595</v>
      </c>
      <c r="T39" s="586">
        <f t="shared" si="26"/>
        <v>726.3</v>
      </c>
      <c r="U39" s="583">
        <f t="shared" si="27"/>
        <v>31.243223707987</v>
      </c>
      <c r="V39" s="285"/>
      <c r="W39" s="286"/>
      <c r="X39" s="287"/>
      <c r="Y39" s="288"/>
      <c r="Z39" s="145"/>
      <c r="AA39" s="146"/>
      <c r="AB39" s="147" t="e">
        <f t="shared" si="20"/>
        <v>#VALUE!</v>
      </c>
      <c r="AC39" s="148" t="e">
        <f aca="true" t="shared" si="30" ref="AC39:AC55">AB39*100/$AB$61-100</f>
        <v>#VALUE!</v>
      </c>
      <c r="AD39" s="310">
        <f t="shared" si="18"/>
      </c>
      <c r="AE39" s="303"/>
      <c r="AF39" s="228">
        <f t="shared" si="21"/>
        <v>3</v>
      </c>
      <c r="AG39" s="136" t="e">
        <f aca="true" t="shared" si="31" ref="AG39:AG56">IF(I39="","",I39)</f>
        <v>#VALUE!</v>
      </c>
      <c r="AH39" s="136">
        <f t="shared" si="17"/>
        <v>77.9</v>
      </c>
      <c r="AI39" s="136">
        <f t="shared" si="22"/>
        <v>11.24395828033579</v>
      </c>
      <c r="AJ39" s="136">
        <f t="shared" si="23"/>
        <v>31.243223707987</v>
      </c>
      <c r="AK39" s="136">
        <f t="shared" si="24"/>
      </c>
      <c r="AL39" s="136" t="e">
        <f t="shared" si="25"/>
        <v>#VALUE!</v>
      </c>
      <c r="AM39" s="137"/>
    </row>
    <row r="40" spans="1:39" s="104" customFormat="1" ht="13.5" customHeight="1">
      <c r="A40" s="138">
        <v>42</v>
      </c>
      <c r="B40" s="93" t="s">
        <v>78</v>
      </c>
      <c r="C40" s="207" t="s">
        <v>94</v>
      </c>
      <c r="D40" s="203" t="s">
        <v>214</v>
      </c>
      <c r="E40" s="229" t="s">
        <v>7</v>
      </c>
      <c r="F40" s="230"/>
      <c r="G40" s="140"/>
      <c r="H40" s="204" t="e">
        <f t="shared" si="28"/>
        <v>#VALUE!</v>
      </c>
      <c r="I40" s="464" t="e">
        <f t="shared" si="29"/>
        <v>#VALUE!</v>
      </c>
      <c r="J40" s="557">
        <v>16</v>
      </c>
      <c r="K40" s="522" t="s">
        <v>268</v>
      </c>
      <c r="L40" s="545">
        <f t="shared" si="2"/>
        <v>74</v>
      </c>
      <c r="M40" s="533">
        <f t="shared" si="3"/>
        <v>45.09803921568627</v>
      </c>
      <c r="N40" s="471">
        <v>28</v>
      </c>
      <c r="O40" s="261" t="s">
        <v>384</v>
      </c>
      <c r="P40" s="262">
        <f t="shared" si="19"/>
        <v>57.61</v>
      </c>
      <c r="Q40" s="335">
        <f t="shared" si="4"/>
        <v>46.553039938946824</v>
      </c>
      <c r="R40" s="142">
        <v>20</v>
      </c>
      <c r="S40" s="580" t="s">
        <v>574</v>
      </c>
      <c r="T40" s="587">
        <f t="shared" si="26"/>
        <v>830.33</v>
      </c>
      <c r="U40" s="583">
        <f t="shared" si="27"/>
        <v>50.0415612576798</v>
      </c>
      <c r="V40" s="285"/>
      <c r="W40" s="286"/>
      <c r="X40" s="287"/>
      <c r="Y40" s="288"/>
      <c r="Z40" s="145"/>
      <c r="AA40" s="146"/>
      <c r="AB40" s="147" t="e">
        <f t="shared" si="20"/>
        <v>#VALUE!</v>
      </c>
      <c r="AC40" s="148" t="e">
        <f t="shared" si="30"/>
        <v>#VALUE!</v>
      </c>
      <c r="AD40" s="310">
        <f t="shared" si="18"/>
      </c>
      <c r="AE40" s="303"/>
      <c r="AF40" s="228">
        <f t="shared" si="21"/>
        <v>3</v>
      </c>
      <c r="AG40" s="136" t="e">
        <f t="shared" si="31"/>
        <v>#VALUE!</v>
      </c>
      <c r="AH40" s="136">
        <f t="shared" si="17"/>
        <v>74</v>
      </c>
      <c r="AI40" s="136">
        <f t="shared" si="22"/>
        <v>46.553039938946824</v>
      </c>
      <c r="AJ40" s="136">
        <f t="shared" si="23"/>
        <v>50.0415612576798</v>
      </c>
      <c r="AK40" s="136">
        <f t="shared" si="24"/>
      </c>
      <c r="AL40" s="136" t="e">
        <f t="shared" si="25"/>
        <v>#VALUE!</v>
      </c>
      <c r="AM40" s="137"/>
    </row>
    <row r="41" spans="1:39" s="104" customFormat="1" ht="13.5" customHeight="1">
      <c r="A41" s="138">
        <v>57</v>
      </c>
      <c r="B41" s="93" t="s">
        <v>25</v>
      </c>
      <c r="C41" s="205" t="s">
        <v>8</v>
      </c>
      <c r="D41" s="206" t="s">
        <v>34</v>
      </c>
      <c r="E41" s="229" t="s">
        <v>7</v>
      </c>
      <c r="F41" s="230"/>
      <c r="G41" s="140"/>
      <c r="H41" s="204" t="e">
        <f t="shared" si="28"/>
        <v>#VALUE!</v>
      </c>
      <c r="I41" s="464" t="e">
        <f t="shared" si="29"/>
        <v>#VALUE!</v>
      </c>
      <c r="J41" s="557">
        <v>30</v>
      </c>
      <c r="K41" s="522" t="s">
        <v>280</v>
      </c>
      <c r="L41" s="545">
        <f t="shared" si="2"/>
        <v>87.6</v>
      </c>
      <c r="M41" s="533">
        <f t="shared" si="3"/>
        <v>71.76470588235293</v>
      </c>
      <c r="N41" s="471">
        <v>12</v>
      </c>
      <c r="O41" s="261" t="s">
        <v>398</v>
      </c>
      <c r="P41" s="262">
        <f t="shared" si="19"/>
        <v>47.52</v>
      </c>
      <c r="Q41" s="335">
        <f t="shared" si="4"/>
        <v>20.885270923429147</v>
      </c>
      <c r="R41" s="142">
        <v>26</v>
      </c>
      <c r="S41" s="580" t="s">
        <v>584</v>
      </c>
      <c r="T41" s="586">
        <f t="shared" si="26"/>
        <v>931.61</v>
      </c>
      <c r="U41" s="583">
        <f t="shared" si="27"/>
        <v>68.34297072641851</v>
      </c>
      <c r="V41" s="285"/>
      <c r="W41" s="286"/>
      <c r="X41" s="287"/>
      <c r="Y41" s="288"/>
      <c r="Z41" s="145"/>
      <c r="AA41" s="146"/>
      <c r="AB41" s="147" t="e">
        <f t="shared" si="20"/>
        <v>#VALUE!</v>
      </c>
      <c r="AC41" s="148" t="e">
        <f t="shared" si="30"/>
        <v>#VALUE!</v>
      </c>
      <c r="AD41" s="310">
        <f t="shared" si="18"/>
      </c>
      <c r="AE41" s="303"/>
      <c r="AF41" s="228">
        <f t="shared" si="21"/>
        <v>3</v>
      </c>
      <c r="AG41" s="136" t="e">
        <f t="shared" si="31"/>
        <v>#VALUE!</v>
      </c>
      <c r="AH41" s="136">
        <f t="shared" si="17"/>
        <v>87.6</v>
      </c>
      <c r="AI41" s="136">
        <f t="shared" si="22"/>
        <v>20.885270923429147</v>
      </c>
      <c r="AJ41" s="136">
        <f t="shared" si="23"/>
        <v>68.34297072641851</v>
      </c>
      <c r="AK41" s="136">
        <f t="shared" si="24"/>
      </c>
      <c r="AL41" s="136" t="e">
        <f t="shared" si="25"/>
        <v>#VALUE!</v>
      </c>
      <c r="AM41" s="137"/>
    </row>
    <row r="42" spans="1:39" s="104" customFormat="1" ht="13.5" customHeight="1">
      <c r="A42" s="138">
        <v>76</v>
      </c>
      <c r="B42" s="93" t="s">
        <v>28</v>
      </c>
      <c r="C42" s="207" t="s">
        <v>24</v>
      </c>
      <c r="D42" s="203" t="s">
        <v>178</v>
      </c>
      <c r="E42" s="229" t="s">
        <v>7</v>
      </c>
      <c r="F42" s="230"/>
      <c r="G42" s="140"/>
      <c r="H42" s="204" t="e">
        <f t="shared" si="28"/>
        <v>#VALUE!</v>
      </c>
      <c r="I42" s="464" t="e">
        <f t="shared" si="29"/>
        <v>#VALUE!</v>
      </c>
      <c r="J42" s="557"/>
      <c r="K42" s="522"/>
      <c r="L42" s="545"/>
      <c r="M42" s="533"/>
      <c r="N42" s="471">
        <v>20</v>
      </c>
      <c r="O42" s="261" t="s">
        <v>409</v>
      </c>
      <c r="P42" s="262">
        <f t="shared" si="19"/>
        <v>53.38</v>
      </c>
      <c r="Q42" s="335">
        <f t="shared" si="4"/>
        <v>35.79241923174763</v>
      </c>
      <c r="R42" s="142">
        <v>27</v>
      </c>
      <c r="S42" s="580" t="s">
        <v>596</v>
      </c>
      <c r="T42" s="587">
        <f t="shared" si="26"/>
        <v>1000.8</v>
      </c>
      <c r="U42" s="583">
        <f t="shared" si="27"/>
        <v>80.84568124322371</v>
      </c>
      <c r="V42" s="285"/>
      <c r="W42" s="286"/>
      <c r="X42" s="287"/>
      <c r="Y42" s="288"/>
      <c r="Z42" s="145"/>
      <c r="AA42" s="146"/>
      <c r="AB42" s="147" t="e">
        <f t="shared" si="20"/>
        <v>#VALUE!</v>
      </c>
      <c r="AC42" s="148" t="e">
        <f t="shared" si="30"/>
        <v>#VALUE!</v>
      </c>
      <c r="AD42" s="310">
        <f t="shared" si="18"/>
      </c>
      <c r="AE42" s="303"/>
      <c r="AF42" s="228">
        <f t="shared" si="21"/>
        <v>2</v>
      </c>
      <c r="AG42" s="136" t="e">
        <f t="shared" si="31"/>
        <v>#VALUE!</v>
      </c>
      <c r="AH42" s="136">
        <f t="shared" si="17"/>
      </c>
      <c r="AI42" s="136">
        <f t="shared" si="22"/>
        <v>35.79241923174763</v>
      </c>
      <c r="AJ42" s="136">
        <f t="shared" si="23"/>
        <v>80.84568124322371</v>
      </c>
      <c r="AK42" s="136">
        <f t="shared" si="24"/>
      </c>
      <c r="AL42" s="136" t="e">
        <f t="shared" si="25"/>
        <v>#VALUE!</v>
      </c>
      <c r="AM42" s="137"/>
    </row>
    <row r="43" spans="1:39" s="104" customFormat="1" ht="13.5" customHeight="1">
      <c r="A43" s="138">
        <v>44</v>
      </c>
      <c r="B43" s="93" t="s">
        <v>81</v>
      </c>
      <c r="C43" s="205" t="s">
        <v>222</v>
      </c>
      <c r="D43" s="206" t="s">
        <v>223</v>
      </c>
      <c r="E43" s="229" t="s">
        <v>7</v>
      </c>
      <c r="F43" s="230"/>
      <c r="G43" s="140"/>
      <c r="H43" s="204" t="e">
        <f t="shared" si="28"/>
        <v>#VALUE!</v>
      </c>
      <c r="I43" s="464" t="e">
        <f t="shared" si="29"/>
        <v>#VALUE!</v>
      </c>
      <c r="J43" s="557">
        <v>44</v>
      </c>
      <c r="K43" s="522" t="s">
        <v>269</v>
      </c>
      <c r="L43" s="545">
        <f>LEFT(K43,2)*60+RIGHT(K43,5)</f>
        <v>148.6</v>
      </c>
      <c r="M43" s="533">
        <f>L43*100/$L$61-100</f>
        <v>191.37254901960785</v>
      </c>
      <c r="N43" s="471"/>
      <c r="O43" s="261"/>
      <c r="P43" s="262"/>
      <c r="Q43" s="335"/>
      <c r="R43" s="142">
        <v>31</v>
      </c>
      <c r="S43" s="580" t="s">
        <v>575</v>
      </c>
      <c r="T43" s="586">
        <f t="shared" si="26"/>
        <v>1041.2</v>
      </c>
      <c r="U43" s="583">
        <f t="shared" si="27"/>
        <v>88.14600650524034</v>
      </c>
      <c r="V43" s="285"/>
      <c r="W43" s="286"/>
      <c r="X43" s="287"/>
      <c r="Y43" s="288"/>
      <c r="Z43" s="145"/>
      <c r="AA43" s="146"/>
      <c r="AB43" s="147" t="e">
        <f t="shared" si="20"/>
        <v>#VALUE!</v>
      </c>
      <c r="AC43" s="148" t="e">
        <f t="shared" si="30"/>
        <v>#VALUE!</v>
      </c>
      <c r="AD43" s="310">
        <f t="shared" si="18"/>
      </c>
      <c r="AE43" s="303"/>
      <c r="AF43" s="228">
        <f t="shared" si="21"/>
        <v>2</v>
      </c>
      <c r="AG43" s="136" t="e">
        <f t="shared" si="31"/>
        <v>#VALUE!</v>
      </c>
      <c r="AH43" s="136">
        <f t="shared" si="17"/>
        <v>148.6</v>
      </c>
      <c r="AI43" s="136">
        <f t="shared" si="22"/>
      </c>
      <c r="AJ43" s="136">
        <f t="shared" si="23"/>
        <v>88.14600650524034</v>
      </c>
      <c r="AK43" s="136">
        <f t="shared" si="24"/>
      </c>
      <c r="AL43" s="136" t="e">
        <f t="shared" si="25"/>
        <v>#VALUE!</v>
      </c>
      <c r="AM43" s="137"/>
    </row>
    <row r="44" spans="1:39" s="104" customFormat="1" ht="13.5" customHeight="1">
      <c r="A44" s="138">
        <v>54</v>
      </c>
      <c r="B44" s="93" t="s">
        <v>25</v>
      </c>
      <c r="C44" s="207" t="s">
        <v>6</v>
      </c>
      <c r="D44" s="203" t="s">
        <v>150</v>
      </c>
      <c r="E44" s="229" t="s">
        <v>7</v>
      </c>
      <c r="F44" s="230"/>
      <c r="G44" s="140"/>
      <c r="H44" s="204" t="e">
        <f t="shared" si="28"/>
        <v>#VALUE!</v>
      </c>
      <c r="I44" s="464" t="e">
        <f t="shared" si="29"/>
        <v>#VALUE!</v>
      </c>
      <c r="J44" s="557">
        <v>3</v>
      </c>
      <c r="K44" s="522" t="s">
        <v>277</v>
      </c>
      <c r="L44" s="545">
        <f>LEFT(K44,2)*60+RIGHT(K44,5)</f>
        <v>58.4</v>
      </c>
      <c r="M44" s="533">
        <f>L44*100/$L$61-100</f>
        <v>14.509803921568633</v>
      </c>
      <c r="N44" s="471">
        <v>25</v>
      </c>
      <c r="O44" s="261" t="s">
        <v>373</v>
      </c>
      <c r="P44" s="262">
        <f>LEFT(O44,2)*60+RIGHT(O44,5)</f>
        <v>54.49</v>
      </c>
      <c r="Q44" s="335">
        <f>P44*100/$P$61-100</f>
        <v>38.61612821165096</v>
      </c>
      <c r="R44" s="142">
        <v>32</v>
      </c>
      <c r="S44" s="580" t="s">
        <v>583</v>
      </c>
      <c r="T44" s="587">
        <f t="shared" si="26"/>
        <v>1096.67</v>
      </c>
      <c r="U44" s="583">
        <f t="shared" si="27"/>
        <v>98.16949765088543</v>
      </c>
      <c r="V44" s="285"/>
      <c r="W44" s="286"/>
      <c r="X44" s="287"/>
      <c r="Y44" s="288"/>
      <c r="Z44" s="145"/>
      <c r="AA44" s="146"/>
      <c r="AB44" s="147" t="e">
        <f t="shared" si="20"/>
        <v>#VALUE!</v>
      </c>
      <c r="AC44" s="148" t="e">
        <f t="shared" si="30"/>
        <v>#VALUE!</v>
      </c>
      <c r="AD44" s="310">
        <f t="shared" si="18"/>
      </c>
      <c r="AE44" s="303"/>
      <c r="AF44" s="228">
        <f t="shared" si="21"/>
        <v>3</v>
      </c>
      <c r="AG44" s="136" t="e">
        <f t="shared" si="31"/>
        <v>#VALUE!</v>
      </c>
      <c r="AH44" s="136">
        <f t="shared" si="17"/>
        <v>58.4</v>
      </c>
      <c r="AI44" s="136">
        <f t="shared" si="22"/>
        <v>38.61612821165096</v>
      </c>
      <c r="AJ44" s="136">
        <f t="shared" si="23"/>
        <v>98.16949765088543</v>
      </c>
      <c r="AK44" s="136">
        <f t="shared" si="24"/>
      </c>
      <c r="AL44" s="136" t="e">
        <f t="shared" si="25"/>
        <v>#VALUE!</v>
      </c>
      <c r="AM44" s="137"/>
    </row>
    <row r="45" spans="1:39" s="104" customFormat="1" ht="13.5" customHeight="1">
      <c r="A45" s="138">
        <v>53</v>
      </c>
      <c r="B45" s="93" t="s">
        <v>25</v>
      </c>
      <c r="C45" s="205" t="s">
        <v>165</v>
      </c>
      <c r="D45" s="206" t="s">
        <v>166</v>
      </c>
      <c r="E45" s="229" t="s">
        <v>7</v>
      </c>
      <c r="F45" s="230"/>
      <c r="G45" s="140"/>
      <c r="H45" s="204" t="e">
        <f t="shared" si="28"/>
        <v>#VALUE!</v>
      </c>
      <c r="I45" s="464" t="e">
        <f t="shared" si="29"/>
        <v>#VALUE!</v>
      </c>
      <c r="J45" s="557">
        <v>22</v>
      </c>
      <c r="K45" s="522" t="s">
        <v>276</v>
      </c>
      <c r="L45" s="545">
        <f>LEFT(K45,2)*60+RIGHT(K45,5)</f>
        <v>79.8</v>
      </c>
      <c r="M45" s="533">
        <f>L45*100/$L$61-100</f>
        <v>56.470588235294116</v>
      </c>
      <c r="N45" s="471">
        <v>30</v>
      </c>
      <c r="O45" s="261" t="s">
        <v>390</v>
      </c>
      <c r="P45" s="262">
        <f>LEFT(O45,2)*60+RIGHT(O45,5)</f>
        <v>58.65</v>
      </c>
      <c r="Q45" s="335">
        <f>P45*100/$P$61-100</f>
        <v>49.19867718137877</v>
      </c>
      <c r="R45" s="142">
        <v>33</v>
      </c>
      <c r="S45" s="580" t="s">
        <v>582</v>
      </c>
      <c r="T45" s="586">
        <f t="shared" si="26"/>
        <v>1100.14</v>
      </c>
      <c r="U45" s="583">
        <f t="shared" si="27"/>
        <v>98.79653053848938</v>
      </c>
      <c r="V45" s="285"/>
      <c r="W45" s="286"/>
      <c r="X45" s="287"/>
      <c r="Y45" s="288"/>
      <c r="Z45" s="145"/>
      <c r="AA45" s="146"/>
      <c r="AB45" s="147" t="e">
        <f t="shared" si="20"/>
        <v>#VALUE!</v>
      </c>
      <c r="AC45" s="148" t="e">
        <f t="shared" si="30"/>
        <v>#VALUE!</v>
      </c>
      <c r="AD45" s="310">
        <f t="shared" si="18"/>
      </c>
      <c r="AE45" s="303"/>
      <c r="AF45" s="228">
        <f t="shared" si="21"/>
        <v>3</v>
      </c>
      <c r="AG45" s="136" t="e">
        <f t="shared" si="31"/>
        <v>#VALUE!</v>
      </c>
      <c r="AH45" s="136">
        <f t="shared" si="17"/>
        <v>79.8</v>
      </c>
      <c r="AI45" s="136">
        <f t="shared" si="22"/>
        <v>49.19867718137877</v>
      </c>
      <c r="AJ45" s="136">
        <f t="shared" si="23"/>
        <v>98.79653053848938</v>
      </c>
      <c r="AK45" s="136">
        <f t="shared" si="24"/>
      </c>
      <c r="AL45" s="136" t="e">
        <f t="shared" si="25"/>
        <v>#VALUE!</v>
      </c>
      <c r="AM45" s="137"/>
    </row>
    <row r="46" spans="1:39" s="104" customFormat="1" ht="13.5" customHeight="1">
      <c r="A46" s="138">
        <v>52</v>
      </c>
      <c r="B46" s="93" t="s">
        <v>81</v>
      </c>
      <c r="C46" s="207" t="s">
        <v>189</v>
      </c>
      <c r="D46" s="203" t="s">
        <v>232</v>
      </c>
      <c r="E46" s="229"/>
      <c r="F46" s="230"/>
      <c r="G46" s="140"/>
      <c r="H46" s="204" t="e">
        <f t="shared" si="28"/>
        <v>#VALUE!</v>
      </c>
      <c r="I46" s="464" t="e">
        <f t="shared" si="29"/>
        <v>#VALUE!</v>
      </c>
      <c r="J46" s="557">
        <v>42</v>
      </c>
      <c r="K46" s="522" t="s">
        <v>275</v>
      </c>
      <c r="L46" s="545">
        <f>LEFT(K46,2)*60+RIGHT(K46,5)</f>
        <v>122.3</v>
      </c>
      <c r="M46" s="533">
        <f>L46*100/$L$61-100</f>
        <v>139.80392156862746</v>
      </c>
      <c r="N46" s="471"/>
      <c r="O46" s="261"/>
      <c r="P46" s="262"/>
      <c r="Q46" s="335"/>
      <c r="R46" s="142">
        <v>34</v>
      </c>
      <c r="S46" s="580" t="s">
        <v>581</v>
      </c>
      <c r="T46" s="587">
        <f t="shared" si="26"/>
        <v>1112.99</v>
      </c>
      <c r="U46" s="583">
        <f t="shared" si="27"/>
        <v>101.11853993494759</v>
      </c>
      <c r="V46" s="285"/>
      <c r="W46" s="286"/>
      <c r="X46" s="287"/>
      <c r="Y46" s="288"/>
      <c r="Z46" s="145"/>
      <c r="AA46" s="146"/>
      <c r="AB46" s="147" t="e">
        <f t="shared" si="20"/>
        <v>#VALUE!</v>
      </c>
      <c r="AC46" s="148" t="e">
        <f t="shared" si="30"/>
        <v>#VALUE!</v>
      </c>
      <c r="AD46" s="310">
        <f t="shared" si="18"/>
      </c>
      <c r="AE46" s="303"/>
      <c r="AF46" s="228">
        <f t="shared" si="21"/>
        <v>2</v>
      </c>
      <c r="AG46" s="136" t="e">
        <f t="shared" si="31"/>
        <v>#VALUE!</v>
      </c>
      <c r="AH46" s="136">
        <f t="shared" si="17"/>
        <v>122.3</v>
      </c>
      <c r="AI46" s="136">
        <f t="shared" si="22"/>
      </c>
      <c r="AJ46" s="136">
        <f t="shared" si="23"/>
        <v>101.11853993494759</v>
      </c>
      <c r="AK46" s="136">
        <f t="shared" si="24"/>
      </c>
      <c r="AL46" s="136" t="e">
        <f t="shared" si="25"/>
        <v>#VALUE!</v>
      </c>
      <c r="AM46" s="137"/>
    </row>
    <row r="47" spans="1:39" s="104" customFormat="1" ht="13.5" customHeight="1">
      <c r="A47" s="138">
        <v>48</v>
      </c>
      <c r="B47" s="93" t="s">
        <v>81</v>
      </c>
      <c r="C47" s="205" t="s">
        <v>13</v>
      </c>
      <c r="D47" s="206" t="s">
        <v>159</v>
      </c>
      <c r="E47" s="229"/>
      <c r="F47" s="230"/>
      <c r="G47" s="140"/>
      <c r="H47" s="204" t="e">
        <f t="shared" si="28"/>
        <v>#VALUE!</v>
      </c>
      <c r="I47" s="464" t="e">
        <f t="shared" si="29"/>
        <v>#VALUE!</v>
      </c>
      <c r="J47" s="557"/>
      <c r="K47" s="522"/>
      <c r="L47" s="545"/>
      <c r="M47" s="533"/>
      <c r="N47" s="471"/>
      <c r="O47" s="261"/>
      <c r="P47" s="262"/>
      <c r="Q47" s="335"/>
      <c r="R47" s="142"/>
      <c r="S47" s="580"/>
      <c r="T47" s="585"/>
      <c r="U47" s="583"/>
      <c r="V47" s="285"/>
      <c r="W47" s="286"/>
      <c r="X47" s="287"/>
      <c r="Y47" s="288"/>
      <c r="Z47" s="145"/>
      <c r="AA47" s="146"/>
      <c r="AB47" s="147" t="e">
        <f t="shared" si="20"/>
        <v>#VALUE!</v>
      </c>
      <c r="AC47" s="148" t="e">
        <f t="shared" si="30"/>
        <v>#VALUE!</v>
      </c>
      <c r="AD47" s="310">
        <f t="shared" si="18"/>
      </c>
      <c r="AE47" s="303"/>
      <c r="AF47" s="228">
        <f t="shared" si="21"/>
        <v>0</v>
      </c>
      <c r="AG47" s="136" t="e">
        <f t="shared" si="31"/>
        <v>#VALUE!</v>
      </c>
      <c r="AH47" s="136">
        <f t="shared" si="17"/>
      </c>
      <c r="AI47" s="136">
        <f t="shared" si="22"/>
      </c>
      <c r="AJ47" s="136">
        <f t="shared" si="23"/>
      </c>
      <c r="AK47" s="136">
        <f t="shared" si="24"/>
      </c>
      <c r="AL47" s="136" t="e">
        <f t="shared" si="25"/>
        <v>#VALUE!</v>
      </c>
      <c r="AM47" s="137"/>
    </row>
    <row r="48" spans="1:39" s="104" customFormat="1" ht="13.5" customHeight="1">
      <c r="A48" s="138">
        <v>51</v>
      </c>
      <c r="B48" s="93" t="s">
        <v>81</v>
      </c>
      <c r="C48" s="207" t="s">
        <v>230</v>
      </c>
      <c r="D48" s="203" t="s">
        <v>231</v>
      </c>
      <c r="E48" s="229"/>
      <c r="F48" s="230"/>
      <c r="G48" s="140"/>
      <c r="H48" s="204" t="e">
        <f t="shared" si="28"/>
        <v>#VALUE!</v>
      </c>
      <c r="I48" s="464" t="e">
        <f t="shared" si="29"/>
        <v>#VALUE!</v>
      </c>
      <c r="J48" s="557">
        <v>39</v>
      </c>
      <c r="K48" s="522" t="s">
        <v>274</v>
      </c>
      <c r="L48" s="545">
        <f>LEFT(K48,2)*60+RIGHT(K48,5)</f>
        <v>99.6</v>
      </c>
      <c r="M48" s="533">
        <f>L48*100/$L$61-100</f>
        <v>95.29411764705881</v>
      </c>
      <c r="N48" s="471"/>
      <c r="O48" s="261"/>
      <c r="P48" s="262"/>
      <c r="Q48" s="335"/>
      <c r="R48" s="142"/>
      <c r="S48" s="580"/>
      <c r="T48" s="585"/>
      <c r="U48" s="583"/>
      <c r="V48" s="285"/>
      <c r="W48" s="286"/>
      <c r="X48" s="287"/>
      <c r="Y48" s="288"/>
      <c r="Z48" s="145"/>
      <c r="AA48" s="146"/>
      <c r="AB48" s="147" t="e">
        <f t="shared" si="20"/>
        <v>#VALUE!</v>
      </c>
      <c r="AC48" s="148" t="e">
        <f t="shared" si="30"/>
        <v>#VALUE!</v>
      </c>
      <c r="AD48" s="310">
        <f t="shared" si="18"/>
      </c>
      <c r="AE48" s="303"/>
      <c r="AF48" s="228">
        <f t="shared" si="21"/>
        <v>1</v>
      </c>
      <c r="AG48" s="136" t="e">
        <f t="shared" si="31"/>
        <v>#VALUE!</v>
      </c>
      <c r="AH48" s="136">
        <f t="shared" si="17"/>
        <v>99.6</v>
      </c>
      <c r="AI48" s="136">
        <f t="shared" si="22"/>
      </c>
      <c r="AJ48" s="136">
        <f t="shared" si="23"/>
      </c>
      <c r="AK48" s="136">
        <f t="shared" si="24"/>
      </c>
      <c r="AL48" s="136" t="e">
        <f t="shared" si="25"/>
        <v>#VALUE!</v>
      </c>
      <c r="AM48" s="137"/>
    </row>
    <row r="49" spans="1:39" s="104" customFormat="1" ht="13.5" customHeight="1">
      <c r="A49" s="138">
        <v>55</v>
      </c>
      <c r="B49" s="93" t="s">
        <v>25</v>
      </c>
      <c r="C49" s="205" t="s">
        <v>193</v>
      </c>
      <c r="D49" s="206" t="s">
        <v>167</v>
      </c>
      <c r="E49" s="229" t="s">
        <v>7</v>
      </c>
      <c r="F49" s="230"/>
      <c r="G49" s="140"/>
      <c r="H49" s="204" t="e">
        <f t="shared" si="28"/>
        <v>#VALUE!</v>
      </c>
      <c r="I49" s="464" t="e">
        <f t="shared" si="29"/>
        <v>#VALUE!</v>
      </c>
      <c r="J49" s="557">
        <v>31</v>
      </c>
      <c r="K49" s="522" t="s">
        <v>278</v>
      </c>
      <c r="L49" s="545">
        <f>LEFT(K49,2)*60+RIGHT(K49,5)</f>
        <v>88.9</v>
      </c>
      <c r="M49" s="533">
        <f>L49*100/$L$61-100</f>
        <v>74.31372549019608</v>
      </c>
      <c r="N49" s="471">
        <v>36</v>
      </c>
      <c r="O49" s="261" t="s">
        <v>399</v>
      </c>
      <c r="P49" s="262">
        <f>LEFT(O49,2)*60+RIGHT(O49,5)</f>
        <v>63.03</v>
      </c>
      <c r="Q49" s="335">
        <f>P49*100/$P$61-100</f>
        <v>60.3408801831595</v>
      </c>
      <c r="R49" s="142"/>
      <c r="S49" s="580"/>
      <c r="T49" s="130"/>
      <c r="U49" s="583"/>
      <c r="V49" s="285"/>
      <c r="W49" s="286"/>
      <c r="X49" s="287"/>
      <c r="Y49" s="288"/>
      <c r="Z49" s="145"/>
      <c r="AA49" s="146"/>
      <c r="AB49" s="147" t="e">
        <f t="shared" si="20"/>
        <v>#VALUE!</v>
      </c>
      <c r="AC49" s="148" t="e">
        <f t="shared" si="30"/>
        <v>#VALUE!</v>
      </c>
      <c r="AD49" s="310">
        <f t="shared" si="18"/>
      </c>
      <c r="AE49" s="303"/>
      <c r="AF49" s="228">
        <f t="shared" si="21"/>
        <v>2</v>
      </c>
      <c r="AG49" s="136" t="e">
        <f t="shared" si="31"/>
        <v>#VALUE!</v>
      </c>
      <c r="AH49" s="136">
        <f t="shared" si="17"/>
        <v>88.9</v>
      </c>
      <c r="AI49" s="136">
        <f t="shared" si="22"/>
        <v>60.3408801831595</v>
      </c>
      <c r="AJ49" s="136">
        <f t="shared" si="23"/>
      </c>
      <c r="AK49" s="136">
        <f t="shared" si="24"/>
      </c>
      <c r="AL49" s="136" t="e">
        <f t="shared" si="25"/>
        <v>#VALUE!</v>
      </c>
      <c r="AM49" s="137"/>
    </row>
    <row r="50" spans="1:39" s="104" customFormat="1" ht="13.5" customHeight="1">
      <c r="A50" s="138">
        <v>56</v>
      </c>
      <c r="B50" s="93" t="s">
        <v>25</v>
      </c>
      <c r="C50" s="207" t="s">
        <v>8</v>
      </c>
      <c r="D50" s="203" t="s">
        <v>100</v>
      </c>
      <c r="E50" s="229" t="s">
        <v>7</v>
      </c>
      <c r="F50" s="230"/>
      <c r="G50" s="140"/>
      <c r="H50" s="204" t="e">
        <f t="shared" si="28"/>
        <v>#VALUE!</v>
      </c>
      <c r="I50" s="464" t="e">
        <f t="shared" si="29"/>
        <v>#VALUE!</v>
      </c>
      <c r="J50" s="557">
        <v>37</v>
      </c>
      <c r="K50" s="522" t="s">
        <v>279</v>
      </c>
      <c r="L50" s="545">
        <f>LEFT(K50,2)*60+RIGHT(K50,5)</f>
        <v>93.9</v>
      </c>
      <c r="M50" s="533">
        <f>L50*100/$L$61-100</f>
        <v>84.11764705882354</v>
      </c>
      <c r="N50" s="471"/>
      <c r="O50" s="261"/>
      <c r="P50" s="262"/>
      <c r="Q50" s="335"/>
      <c r="R50" s="142"/>
      <c r="S50" s="580"/>
      <c r="T50" s="231"/>
      <c r="U50" s="583"/>
      <c r="V50" s="285"/>
      <c r="W50" s="286"/>
      <c r="X50" s="287"/>
      <c r="Y50" s="288"/>
      <c r="Z50" s="145"/>
      <c r="AA50" s="146"/>
      <c r="AB50" s="147" t="e">
        <f t="shared" si="20"/>
        <v>#VALUE!</v>
      </c>
      <c r="AC50" s="148" t="e">
        <f t="shared" si="30"/>
        <v>#VALUE!</v>
      </c>
      <c r="AD50" s="310">
        <f t="shared" si="18"/>
      </c>
      <c r="AE50" s="303"/>
      <c r="AF50" s="228">
        <f t="shared" si="21"/>
        <v>1</v>
      </c>
      <c r="AG50" s="136" t="e">
        <f t="shared" si="31"/>
        <v>#VALUE!</v>
      </c>
      <c r="AH50" s="136">
        <f t="shared" si="17"/>
        <v>93.9</v>
      </c>
      <c r="AI50" s="136">
        <f t="shared" si="22"/>
      </c>
      <c r="AJ50" s="136">
        <f t="shared" si="23"/>
      </c>
      <c r="AK50" s="136">
        <f t="shared" si="24"/>
      </c>
      <c r="AL50" s="136" t="e">
        <f t="shared" si="25"/>
        <v>#VALUE!</v>
      </c>
      <c r="AM50" s="137"/>
    </row>
    <row r="51" spans="1:39" s="104" customFormat="1" ht="13.5" customHeight="1">
      <c r="A51" s="138">
        <v>58</v>
      </c>
      <c r="B51" s="93" t="s">
        <v>25</v>
      </c>
      <c r="C51" s="205" t="s">
        <v>168</v>
      </c>
      <c r="D51" s="206" t="s">
        <v>169</v>
      </c>
      <c r="E51" s="229" t="s">
        <v>7</v>
      </c>
      <c r="F51" s="230"/>
      <c r="G51" s="140"/>
      <c r="H51" s="204" t="e">
        <f t="shared" si="28"/>
        <v>#VALUE!</v>
      </c>
      <c r="I51" s="464" t="e">
        <f t="shared" si="29"/>
        <v>#VALUE!</v>
      </c>
      <c r="J51" s="557"/>
      <c r="K51" s="522"/>
      <c r="L51" s="545"/>
      <c r="M51" s="533"/>
      <c r="N51" s="471"/>
      <c r="O51" s="261"/>
      <c r="P51" s="262"/>
      <c r="Q51" s="335"/>
      <c r="R51" s="142"/>
      <c r="S51" s="580"/>
      <c r="T51" s="585"/>
      <c r="U51" s="583"/>
      <c r="V51" s="285"/>
      <c r="W51" s="286"/>
      <c r="X51" s="287"/>
      <c r="Y51" s="288"/>
      <c r="Z51" s="145"/>
      <c r="AA51" s="146"/>
      <c r="AB51" s="147" t="e">
        <f t="shared" si="20"/>
        <v>#VALUE!</v>
      </c>
      <c r="AC51" s="148" t="e">
        <f t="shared" si="30"/>
        <v>#VALUE!</v>
      </c>
      <c r="AD51" s="310">
        <f t="shared" si="18"/>
      </c>
      <c r="AE51" s="303"/>
      <c r="AF51" s="228">
        <f t="shared" si="21"/>
        <v>0</v>
      </c>
      <c r="AG51" s="136" t="e">
        <f t="shared" si="31"/>
        <v>#VALUE!</v>
      </c>
      <c r="AH51" s="136">
        <f t="shared" si="17"/>
      </c>
      <c r="AI51" s="136">
        <f t="shared" si="22"/>
      </c>
      <c r="AJ51" s="136">
        <f t="shared" si="23"/>
      </c>
      <c r="AK51" s="136">
        <f t="shared" si="24"/>
      </c>
      <c r="AL51" s="136" t="e">
        <f t="shared" si="25"/>
        <v>#VALUE!</v>
      </c>
      <c r="AM51" s="137"/>
    </row>
    <row r="52" spans="1:39" s="104" customFormat="1" ht="13.5" customHeight="1">
      <c r="A52" s="138">
        <v>62</v>
      </c>
      <c r="B52" s="93" t="s">
        <v>25</v>
      </c>
      <c r="C52" s="207" t="s">
        <v>171</v>
      </c>
      <c r="D52" s="203" t="s">
        <v>90</v>
      </c>
      <c r="E52" s="229" t="s">
        <v>7</v>
      </c>
      <c r="F52" s="230"/>
      <c r="G52" s="140"/>
      <c r="H52" s="204" t="e">
        <f t="shared" si="28"/>
        <v>#VALUE!</v>
      </c>
      <c r="I52" s="464" t="e">
        <f t="shared" si="29"/>
        <v>#VALUE!</v>
      </c>
      <c r="J52" s="557"/>
      <c r="K52" s="522"/>
      <c r="L52" s="545"/>
      <c r="M52" s="533"/>
      <c r="N52" s="471">
        <v>38</v>
      </c>
      <c r="O52" s="261" t="s">
        <v>408</v>
      </c>
      <c r="P52" s="262">
        <f>LEFT(O52,2)*60+RIGHT(O52,5)</f>
        <v>64.47</v>
      </c>
      <c r="Q52" s="335">
        <f>P52*100/$P$61-100</f>
        <v>64.00407021114219</v>
      </c>
      <c r="R52" s="142"/>
      <c r="S52" s="580"/>
      <c r="T52" s="231"/>
      <c r="U52" s="583"/>
      <c r="V52" s="285"/>
      <c r="W52" s="286"/>
      <c r="X52" s="287"/>
      <c r="Y52" s="288"/>
      <c r="Z52" s="145"/>
      <c r="AA52" s="146"/>
      <c r="AB52" s="147" t="e">
        <f t="shared" si="20"/>
        <v>#VALUE!</v>
      </c>
      <c r="AC52" s="148" t="e">
        <f t="shared" si="30"/>
        <v>#VALUE!</v>
      </c>
      <c r="AD52" s="310">
        <f t="shared" si="18"/>
      </c>
      <c r="AE52" s="303"/>
      <c r="AF52" s="228">
        <f t="shared" si="21"/>
        <v>1</v>
      </c>
      <c r="AG52" s="136" t="e">
        <f t="shared" si="31"/>
        <v>#VALUE!</v>
      </c>
      <c r="AH52" s="136">
        <f t="shared" si="17"/>
      </c>
      <c r="AI52" s="136">
        <f t="shared" si="22"/>
        <v>64.00407021114219</v>
      </c>
      <c r="AJ52" s="136">
        <f t="shared" si="23"/>
      </c>
      <c r="AK52" s="136">
        <f t="shared" si="24"/>
      </c>
      <c r="AL52" s="136" t="e">
        <f t="shared" si="25"/>
        <v>#VALUE!</v>
      </c>
      <c r="AM52" s="137"/>
    </row>
    <row r="53" spans="1:39" s="104" customFormat="1" ht="13.5" customHeight="1">
      <c r="A53" s="138">
        <v>68</v>
      </c>
      <c r="B53" s="93" t="s">
        <v>28</v>
      </c>
      <c r="C53" s="205" t="s">
        <v>173</v>
      </c>
      <c r="D53" s="206" t="s">
        <v>174</v>
      </c>
      <c r="E53" s="229" t="s">
        <v>7</v>
      </c>
      <c r="F53" s="230"/>
      <c r="G53" s="140"/>
      <c r="H53" s="204" t="e">
        <f t="shared" si="28"/>
        <v>#VALUE!</v>
      </c>
      <c r="I53" s="464" t="e">
        <f t="shared" si="29"/>
        <v>#VALUE!</v>
      </c>
      <c r="J53" s="557"/>
      <c r="K53" s="522"/>
      <c r="L53" s="545"/>
      <c r="M53" s="533"/>
      <c r="N53" s="471"/>
      <c r="O53" s="261"/>
      <c r="P53" s="262"/>
      <c r="Q53" s="335"/>
      <c r="R53" s="142"/>
      <c r="S53" s="580"/>
      <c r="T53" s="585"/>
      <c r="U53" s="583"/>
      <c r="V53" s="285"/>
      <c r="W53" s="286"/>
      <c r="X53" s="287"/>
      <c r="Y53" s="288"/>
      <c r="Z53" s="145"/>
      <c r="AA53" s="146"/>
      <c r="AB53" s="147" t="e">
        <f t="shared" si="20"/>
        <v>#VALUE!</v>
      </c>
      <c r="AC53" s="148" t="e">
        <f t="shared" si="30"/>
        <v>#VALUE!</v>
      </c>
      <c r="AD53" s="310">
        <f t="shared" si="18"/>
      </c>
      <c r="AE53" s="303"/>
      <c r="AF53" s="228">
        <f t="shared" si="21"/>
        <v>0</v>
      </c>
      <c r="AG53" s="136" t="e">
        <f t="shared" si="31"/>
        <v>#VALUE!</v>
      </c>
      <c r="AH53" s="136">
        <f t="shared" si="17"/>
      </c>
      <c r="AI53" s="136">
        <f t="shared" si="22"/>
      </c>
      <c r="AJ53" s="136">
        <f t="shared" si="23"/>
      </c>
      <c r="AK53" s="136">
        <f t="shared" si="24"/>
      </c>
      <c r="AL53" s="136" t="e">
        <f t="shared" si="25"/>
        <v>#VALUE!</v>
      </c>
      <c r="AM53" s="137"/>
    </row>
    <row r="54" spans="1:39" s="104" customFormat="1" ht="13.5" customHeight="1">
      <c r="A54" s="138">
        <v>73</v>
      </c>
      <c r="B54" s="93" t="s">
        <v>28</v>
      </c>
      <c r="C54" s="207" t="s">
        <v>176</v>
      </c>
      <c r="D54" s="203" t="s">
        <v>100</v>
      </c>
      <c r="E54" s="229" t="s">
        <v>7</v>
      </c>
      <c r="F54" s="230"/>
      <c r="G54" s="140"/>
      <c r="H54" s="204" t="e">
        <f t="shared" si="28"/>
        <v>#VALUE!</v>
      </c>
      <c r="I54" s="464" t="e">
        <f t="shared" si="29"/>
        <v>#VALUE!</v>
      </c>
      <c r="J54" s="557">
        <v>32</v>
      </c>
      <c r="K54" s="522" t="s">
        <v>265</v>
      </c>
      <c r="L54" s="545">
        <f>LEFT(K54,2)*60+RIGHT(K54,5)</f>
        <v>91.1</v>
      </c>
      <c r="M54" s="533">
        <f>L54*100/$L$61-100</f>
        <v>78.62745098039215</v>
      </c>
      <c r="N54" s="471">
        <v>32</v>
      </c>
      <c r="O54" s="261" t="s">
        <v>402</v>
      </c>
      <c r="P54" s="262">
        <f>LEFT(O54,2)*60+RIGHT(O54,5)</f>
        <v>59.85</v>
      </c>
      <c r="Q54" s="335">
        <f>P54*100/$P$61-100</f>
        <v>52.251335538031014</v>
      </c>
      <c r="R54" s="142"/>
      <c r="S54" s="580"/>
      <c r="T54" s="231"/>
      <c r="U54" s="583"/>
      <c r="V54" s="285"/>
      <c r="W54" s="286"/>
      <c r="X54" s="287"/>
      <c r="Y54" s="288"/>
      <c r="Z54" s="145"/>
      <c r="AA54" s="146"/>
      <c r="AB54" s="147" t="e">
        <f t="shared" si="20"/>
        <v>#VALUE!</v>
      </c>
      <c r="AC54" s="148" t="e">
        <f t="shared" si="30"/>
        <v>#VALUE!</v>
      </c>
      <c r="AD54" s="310">
        <f t="shared" si="18"/>
      </c>
      <c r="AE54" s="303"/>
      <c r="AF54" s="228">
        <f t="shared" si="21"/>
        <v>2</v>
      </c>
      <c r="AG54" s="136" t="e">
        <f t="shared" si="31"/>
        <v>#VALUE!</v>
      </c>
      <c r="AH54" s="136">
        <f t="shared" si="17"/>
        <v>91.1</v>
      </c>
      <c r="AI54" s="136">
        <f t="shared" si="22"/>
        <v>52.251335538031014</v>
      </c>
      <c r="AJ54" s="136">
        <f t="shared" si="23"/>
      </c>
      <c r="AK54" s="136">
        <f t="shared" si="24"/>
      </c>
      <c r="AL54" s="136" t="e">
        <f t="shared" si="25"/>
        <v>#VALUE!</v>
      </c>
      <c r="AM54" s="137"/>
    </row>
    <row r="55" spans="1:39" s="104" customFormat="1" ht="14.25" customHeight="1">
      <c r="A55" s="138">
        <v>81</v>
      </c>
      <c r="B55" s="93" t="s">
        <v>28</v>
      </c>
      <c r="C55" s="207" t="s">
        <v>183</v>
      </c>
      <c r="D55" s="203" t="s">
        <v>31</v>
      </c>
      <c r="E55" s="235" t="s">
        <v>7</v>
      </c>
      <c r="F55" s="230"/>
      <c r="G55" s="140"/>
      <c r="H55" s="204" t="e">
        <f t="shared" si="28"/>
        <v>#VALUE!</v>
      </c>
      <c r="I55" s="464" t="e">
        <f t="shared" si="29"/>
        <v>#VALUE!</v>
      </c>
      <c r="J55" s="557">
        <v>36</v>
      </c>
      <c r="K55" s="522" t="s">
        <v>295</v>
      </c>
      <c r="L55" s="545">
        <f>LEFT(K55,2)*60+RIGHT(K55,5)</f>
        <v>93.2</v>
      </c>
      <c r="M55" s="533">
        <f>L55*100/$L$61-100</f>
        <v>82.74509803921569</v>
      </c>
      <c r="N55" s="471">
        <v>27</v>
      </c>
      <c r="O55" s="261" t="s">
        <v>404</v>
      </c>
      <c r="P55" s="262">
        <f>LEFT(O55,2)*60+RIGHT(O55,5)</f>
        <v>56.44</v>
      </c>
      <c r="Q55" s="335">
        <f>P55*100/$P$61-100</f>
        <v>43.576698041210875</v>
      </c>
      <c r="R55" s="142"/>
      <c r="S55" s="580"/>
      <c r="T55" s="585"/>
      <c r="U55" s="583"/>
      <c r="V55" s="285"/>
      <c r="W55" s="286"/>
      <c r="X55" s="287"/>
      <c r="Y55" s="288"/>
      <c r="Z55" s="145"/>
      <c r="AA55" s="146"/>
      <c r="AB55" s="147" t="e">
        <f t="shared" si="20"/>
        <v>#VALUE!</v>
      </c>
      <c r="AC55" s="148" t="e">
        <f t="shared" si="30"/>
        <v>#VALUE!</v>
      </c>
      <c r="AD55" s="310">
        <f t="shared" si="18"/>
      </c>
      <c r="AE55" s="307"/>
      <c r="AF55" s="228">
        <f t="shared" si="21"/>
        <v>2</v>
      </c>
      <c r="AG55" s="136" t="e">
        <f t="shared" si="31"/>
        <v>#VALUE!</v>
      </c>
      <c r="AH55" s="136">
        <f t="shared" si="17"/>
        <v>93.2</v>
      </c>
      <c r="AI55" s="136">
        <f t="shared" si="22"/>
        <v>43.576698041210875</v>
      </c>
      <c r="AJ55" s="136">
        <f t="shared" si="23"/>
      </c>
      <c r="AK55" s="136">
        <f t="shared" si="24"/>
      </c>
      <c r="AL55" s="136" t="e">
        <f t="shared" si="25"/>
        <v>#VALUE!</v>
      </c>
      <c r="AM55" s="137"/>
    </row>
    <row r="56" spans="1:39" s="104" customFormat="1" ht="13.5" customHeight="1" thickBot="1">
      <c r="A56" s="149"/>
      <c r="B56" s="236"/>
      <c r="C56" s="245"/>
      <c r="D56" s="246"/>
      <c r="E56" s="237" t="s">
        <v>7</v>
      </c>
      <c r="F56" s="238"/>
      <c r="G56" s="152"/>
      <c r="H56" s="209"/>
      <c r="I56" s="465"/>
      <c r="J56" s="558"/>
      <c r="K56" s="527"/>
      <c r="L56" s="549"/>
      <c r="M56" s="534"/>
      <c r="N56" s="472"/>
      <c r="O56" s="264"/>
      <c r="P56" s="262"/>
      <c r="Q56" s="493"/>
      <c r="R56" s="154"/>
      <c r="S56" s="581"/>
      <c r="T56" s="585"/>
      <c r="U56" s="584"/>
      <c r="V56" s="289"/>
      <c r="W56" s="290"/>
      <c r="X56" s="291"/>
      <c r="Y56" s="292"/>
      <c r="Z56" s="158"/>
      <c r="AA56" s="159"/>
      <c r="AB56" s="160"/>
      <c r="AC56" s="161"/>
      <c r="AD56" s="315">
        <f t="shared" si="18"/>
      </c>
      <c r="AE56" s="311"/>
      <c r="AF56" s="228">
        <f t="shared" si="21"/>
        <v>0</v>
      </c>
      <c r="AG56" s="136">
        <f t="shared" si="31"/>
      </c>
      <c r="AH56" s="136">
        <f t="shared" si="17"/>
      </c>
      <c r="AI56" s="136">
        <f t="shared" si="22"/>
      </c>
      <c r="AJ56" s="136">
        <f t="shared" si="23"/>
      </c>
      <c r="AK56" s="136">
        <f t="shared" si="24"/>
      </c>
      <c r="AL56" s="136">
        <f t="shared" si="25"/>
      </c>
      <c r="AM56" s="137"/>
    </row>
    <row r="57" spans="1:39" s="104" customFormat="1" ht="13.5" customHeight="1">
      <c r="A57" s="162"/>
      <c r="B57" s="171"/>
      <c r="C57" s="239"/>
      <c r="D57" s="239"/>
      <c r="E57" s="163"/>
      <c r="F57" s="163"/>
      <c r="G57" s="162"/>
      <c r="H57" s="163"/>
      <c r="I57" s="163"/>
      <c r="J57" s="163"/>
      <c r="K57" s="163"/>
      <c r="L57" s="163"/>
      <c r="M57" s="163"/>
      <c r="N57" s="219"/>
      <c r="O57" s="219"/>
      <c r="P57" s="163"/>
      <c r="Q57" s="163"/>
      <c r="R57" s="240"/>
      <c r="S57" s="241"/>
      <c r="T57" s="177"/>
      <c r="U57" s="242"/>
      <c r="V57" s="169"/>
      <c r="W57" s="168"/>
      <c r="X57" s="167"/>
      <c r="Y57" s="170"/>
      <c r="Z57" s="162"/>
      <c r="AA57" s="164"/>
      <c r="AB57" s="165"/>
      <c r="AC57" s="166"/>
      <c r="AD57" s="162"/>
      <c r="AE57" s="162"/>
      <c r="AF57" s="175"/>
      <c r="AG57" s="137"/>
      <c r="AH57" s="137"/>
      <c r="AI57" s="137"/>
      <c r="AJ57" s="137"/>
      <c r="AK57" s="137"/>
      <c r="AL57" s="137"/>
      <c r="AM57" s="137"/>
    </row>
    <row r="58" spans="1:39" s="104" customFormat="1" ht="21.75" customHeight="1">
      <c r="A58" s="621"/>
      <c r="B58" s="621"/>
      <c r="C58" s="621"/>
      <c r="D58" s="621"/>
      <c r="E58" s="621"/>
      <c r="F58" s="621"/>
      <c r="G58" s="621"/>
      <c r="H58" s="621"/>
      <c r="I58" s="621"/>
      <c r="J58" s="621"/>
      <c r="K58" s="621"/>
      <c r="L58" s="621"/>
      <c r="M58" s="621"/>
      <c r="N58" s="621"/>
      <c r="O58" s="621"/>
      <c r="P58" s="621"/>
      <c r="Q58" s="621"/>
      <c r="R58" s="240"/>
      <c r="S58" s="241"/>
      <c r="T58" s="177"/>
      <c r="U58" s="242"/>
      <c r="V58" s="169"/>
      <c r="W58" s="168"/>
      <c r="X58" s="167"/>
      <c r="Y58" s="170"/>
      <c r="Z58" s="162"/>
      <c r="AA58" s="164"/>
      <c r="AB58" s="165"/>
      <c r="AC58" s="166"/>
      <c r="AD58" s="162"/>
      <c r="AE58" s="162"/>
      <c r="AF58" s="175"/>
      <c r="AG58" s="137"/>
      <c r="AH58" s="137"/>
      <c r="AI58" s="137"/>
      <c r="AJ58" s="137"/>
      <c r="AK58" s="137"/>
      <c r="AL58" s="137"/>
      <c r="AM58" s="137"/>
    </row>
    <row r="59" spans="1:39" s="104" customFormat="1" ht="13.5" customHeight="1">
      <c r="A59" s="177"/>
      <c r="B59" s="162"/>
      <c r="C59" s="163"/>
      <c r="D59" s="163"/>
      <c r="E59" s="163"/>
      <c r="F59" s="163"/>
      <c r="G59" s="162"/>
      <c r="H59" s="163"/>
      <c r="I59" s="163"/>
      <c r="J59" s="163"/>
      <c r="K59" s="163"/>
      <c r="L59" s="163"/>
      <c r="M59" s="163"/>
      <c r="N59" s="219"/>
      <c r="O59" s="219"/>
      <c r="P59" s="163"/>
      <c r="Q59" s="163"/>
      <c r="R59" s="240"/>
      <c r="S59" s="241"/>
      <c r="T59" s="177"/>
      <c r="U59" s="242"/>
      <c r="V59" s="169"/>
      <c r="W59" s="168"/>
      <c r="X59" s="167"/>
      <c r="Y59" s="170"/>
      <c r="Z59" s="162"/>
      <c r="AA59" s="164"/>
      <c r="AB59" s="165"/>
      <c r="AC59" s="166"/>
      <c r="AD59" s="162"/>
      <c r="AE59" s="162"/>
      <c r="AF59" s="175"/>
      <c r="AG59" s="137"/>
      <c r="AH59" s="137"/>
      <c r="AI59" s="137"/>
      <c r="AJ59" s="137"/>
      <c r="AK59" s="137"/>
      <c r="AL59" s="137"/>
      <c r="AM59" s="137"/>
    </row>
    <row r="60" spans="1:32" ht="12.75">
      <c r="A60" s="17"/>
      <c r="B60" s="17"/>
      <c r="C60" s="29"/>
      <c r="D60" s="29"/>
      <c r="E60" s="29"/>
      <c r="F60" s="29"/>
      <c r="G60" s="17"/>
      <c r="H60" s="29"/>
      <c r="I60" s="29"/>
      <c r="J60" s="29"/>
      <c r="K60" s="29"/>
      <c r="L60" s="29"/>
      <c r="M60" s="29"/>
      <c r="N60" s="35"/>
      <c r="O60" s="35"/>
      <c r="P60" s="25"/>
      <c r="Q60" s="25"/>
      <c r="R60" s="36"/>
      <c r="S60" s="37"/>
      <c r="T60" s="38"/>
      <c r="U60" s="39"/>
      <c r="V60" s="78"/>
      <c r="W60" s="80"/>
      <c r="X60" s="72"/>
      <c r="Y60" s="75"/>
      <c r="AF60" s="50"/>
    </row>
    <row r="61" spans="1:32" s="491" customFormat="1" ht="11.25">
      <c r="A61" s="478"/>
      <c r="B61" s="478"/>
      <c r="C61" s="479"/>
      <c r="D61" s="479"/>
      <c r="E61" s="479"/>
      <c r="F61" s="479"/>
      <c r="G61" s="478"/>
      <c r="H61" s="479" t="e">
        <f>DMIN(A4:AC56,"cr-sec",E4:E56)</f>
        <v>#VALUE!</v>
      </c>
      <c r="I61" s="479"/>
      <c r="J61" s="479"/>
      <c r="K61" s="479"/>
      <c r="L61" s="479">
        <f>DMIN(A4:AC56,"schw-sec",E4:E56)</f>
        <v>51</v>
      </c>
      <c r="M61" s="479"/>
      <c r="N61" s="480"/>
      <c r="O61" s="480"/>
      <c r="P61" s="479">
        <f>DMIN(A4:AC56,"alp-sec",E4:E56)</f>
        <v>39.31</v>
      </c>
      <c r="Q61" s="479"/>
      <c r="R61" s="481"/>
      <c r="S61" s="482"/>
      <c r="T61" s="479">
        <f>DMIN(A4:AC56,"ll-sec",E4:E56)</f>
        <v>553.4</v>
      </c>
      <c r="U61" s="483"/>
      <c r="V61" s="484"/>
      <c r="W61" s="485"/>
      <c r="X61" s="486">
        <f>DMIN(A4:AC56,"tour-sec",E4:E56)</f>
        <v>510</v>
      </c>
      <c r="Y61" s="487"/>
      <c r="Z61" s="478"/>
      <c r="AA61" s="15"/>
      <c r="AB61" s="488" t="e">
        <f>DMIN(A4:AC56,"rad-sec",E4:E56)</f>
        <v>#VALUE!</v>
      </c>
      <c r="AC61" s="489"/>
      <c r="AD61" s="478"/>
      <c r="AE61" s="478"/>
      <c r="AF61" s="490"/>
    </row>
    <row r="62" spans="1:32" ht="12.75">
      <c r="A62" s="17"/>
      <c r="B62" s="17"/>
      <c r="C62" s="29"/>
      <c r="D62" s="29"/>
      <c r="E62" s="29"/>
      <c r="F62" s="29"/>
      <c r="G62" s="17"/>
      <c r="H62" s="29"/>
      <c r="I62" s="29"/>
      <c r="J62" s="29"/>
      <c r="K62" s="29"/>
      <c r="L62" s="29"/>
      <c r="M62" s="29"/>
      <c r="N62" s="35"/>
      <c r="O62" s="35"/>
      <c r="P62" s="25"/>
      <c r="Q62" s="25"/>
      <c r="R62" s="36"/>
      <c r="S62" s="37"/>
      <c r="T62" s="38"/>
      <c r="U62" s="39"/>
      <c r="V62" s="78"/>
      <c r="W62" s="80"/>
      <c r="Y62" s="75"/>
      <c r="AF62" s="50"/>
    </row>
    <row r="63" spans="1:32" ht="12.75">
      <c r="A63" s="17"/>
      <c r="B63" s="17"/>
      <c r="C63" s="29"/>
      <c r="D63" s="29"/>
      <c r="E63" s="29"/>
      <c r="F63" s="29"/>
      <c r="G63" s="17"/>
      <c r="H63" s="29"/>
      <c r="I63" s="29"/>
      <c r="J63" s="29"/>
      <c r="K63" s="29"/>
      <c r="L63" s="29"/>
      <c r="M63" s="29"/>
      <c r="N63" s="35"/>
      <c r="O63" s="35"/>
      <c r="P63" s="25"/>
      <c r="Q63" s="25"/>
      <c r="R63" s="36"/>
      <c r="S63" s="37"/>
      <c r="T63" s="38"/>
      <c r="U63" s="39"/>
      <c r="V63" s="78"/>
      <c r="W63" s="80"/>
      <c r="X63" s="72"/>
      <c r="Y63" s="75"/>
      <c r="AF63" s="50"/>
    </row>
    <row r="64" spans="1:32" ht="12.75">
      <c r="A64" s="17"/>
      <c r="B64" s="17"/>
      <c r="C64" s="29"/>
      <c r="D64" s="29"/>
      <c r="E64" s="29"/>
      <c r="F64" s="29"/>
      <c r="G64" s="17"/>
      <c r="H64" s="29"/>
      <c r="I64" s="29"/>
      <c r="J64" s="29"/>
      <c r="K64" s="29"/>
      <c r="L64" s="29"/>
      <c r="M64" s="29"/>
      <c r="N64" s="35"/>
      <c r="O64" s="35"/>
      <c r="P64" s="25"/>
      <c r="Q64" s="25"/>
      <c r="R64" s="36"/>
      <c r="S64" s="37"/>
      <c r="T64" s="38"/>
      <c r="U64" s="39"/>
      <c r="V64" s="78"/>
      <c r="W64" s="80"/>
      <c r="X64" s="72"/>
      <c r="Y64" s="75"/>
      <c r="AF64" s="50"/>
    </row>
    <row r="65" spans="1:32" ht="12.75">
      <c r="A65" s="17"/>
      <c r="B65" s="17"/>
      <c r="C65" s="29"/>
      <c r="D65" s="29"/>
      <c r="E65" s="29"/>
      <c r="F65" s="29"/>
      <c r="G65" s="17"/>
      <c r="H65" s="29"/>
      <c r="I65" s="29"/>
      <c r="J65" s="29"/>
      <c r="K65" s="29"/>
      <c r="L65" s="29"/>
      <c r="M65" s="29"/>
      <c r="N65" s="35"/>
      <c r="O65" s="35"/>
      <c r="P65" s="25"/>
      <c r="Q65" s="25"/>
      <c r="R65" s="36"/>
      <c r="S65" s="37"/>
      <c r="T65" s="38"/>
      <c r="U65" s="39"/>
      <c r="V65" s="78"/>
      <c r="W65" s="80"/>
      <c r="X65" s="72"/>
      <c r="Y65" s="75"/>
      <c r="AF65" s="50"/>
    </row>
    <row r="66" spans="1:32" ht="12.75">
      <c r="A66" s="17"/>
      <c r="B66" s="17"/>
      <c r="C66" s="29"/>
      <c r="D66" s="29"/>
      <c r="E66" s="29"/>
      <c r="F66" s="29"/>
      <c r="G66" s="17"/>
      <c r="H66" s="29"/>
      <c r="I66" s="29"/>
      <c r="J66" s="29"/>
      <c r="K66" s="29"/>
      <c r="L66" s="29"/>
      <c r="M66" s="29"/>
      <c r="N66" s="35"/>
      <c r="O66" s="35"/>
      <c r="P66" s="25"/>
      <c r="Q66" s="25"/>
      <c r="R66" s="36"/>
      <c r="S66" s="37"/>
      <c r="T66" s="38"/>
      <c r="U66" s="39"/>
      <c r="V66" s="78"/>
      <c r="W66" s="80"/>
      <c r="X66" s="72"/>
      <c r="Y66" s="75"/>
      <c r="AF66" s="50"/>
    </row>
    <row r="67" spans="1:32" ht="12.75">
      <c r="A67" s="17"/>
      <c r="B67" s="17"/>
      <c r="C67" s="29"/>
      <c r="D67" s="29"/>
      <c r="E67" s="29"/>
      <c r="F67" s="29"/>
      <c r="G67" s="17"/>
      <c r="H67" s="29"/>
      <c r="I67" s="29"/>
      <c r="J67" s="29"/>
      <c r="K67" s="29"/>
      <c r="L67" s="29"/>
      <c r="M67" s="29"/>
      <c r="N67" s="35"/>
      <c r="O67" s="35"/>
      <c r="P67" s="25"/>
      <c r="Q67" s="25"/>
      <c r="R67" s="36"/>
      <c r="S67" s="37"/>
      <c r="T67" s="38"/>
      <c r="U67" s="39"/>
      <c r="V67" s="78"/>
      <c r="W67" s="80"/>
      <c r="X67" s="72"/>
      <c r="Y67" s="75"/>
      <c r="AF67" s="50"/>
    </row>
    <row r="68" spans="1:32" ht="12.75">
      <c r="A68" s="17"/>
      <c r="B68" s="17"/>
      <c r="C68" s="29"/>
      <c r="D68" s="29"/>
      <c r="E68" s="29"/>
      <c r="F68" s="29"/>
      <c r="G68" s="17"/>
      <c r="H68" s="29"/>
      <c r="I68" s="29"/>
      <c r="J68" s="29"/>
      <c r="K68" s="29"/>
      <c r="L68" s="29"/>
      <c r="M68" s="29"/>
      <c r="N68" s="35"/>
      <c r="O68" s="35"/>
      <c r="P68" s="25"/>
      <c r="Q68" s="25"/>
      <c r="R68" s="36"/>
      <c r="S68" s="37"/>
      <c r="T68" s="38"/>
      <c r="U68" s="39"/>
      <c r="V68" s="78"/>
      <c r="W68" s="80"/>
      <c r="X68" s="72"/>
      <c r="Y68" s="75"/>
      <c r="AF68" s="50"/>
    </row>
    <row r="69" spans="1:32" ht="12.75">
      <c r="A69" s="17"/>
      <c r="B69" s="17"/>
      <c r="C69" s="29"/>
      <c r="D69" s="29"/>
      <c r="E69" s="29"/>
      <c r="F69" s="29"/>
      <c r="G69" s="17"/>
      <c r="H69" s="29"/>
      <c r="I69" s="29"/>
      <c r="J69" s="29"/>
      <c r="K69" s="29"/>
      <c r="L69" s="29"/>
      <c r="M69" s="29"/>
      <c r="N69" s="35"/>
      <c r="O69" s="35"/>
      <c r="P69" s="25"/>
      <c r="Q69" s="25"/>
      <c r="R69" s="36"/>
      <c r="S69" s="37"/>
      <c r="T69" s="38"/>
      <c r="U69" s="39"/>
      <c r="V69" s="78"/>
      <c r="W69" s="80"/>
      <c r="X69" s="72"/>
      <c r="Y69" s="75"/>
      <c r="AF69" s="50"/>
    </row>
    <row r="70" spans="1:32" ht="12.75">
      <c r="A70" s="17"/>
      <c r="B70" s="17"/>
      <c r="C70" s="29"/>
      <c r="D70" s="29"/>
      <c r="E70" s="29"/>
      <c r="F70" s="29"/>
      <c r="G70" s="17"/>
      <c r="H70" s="29"/>
      <c r="I70" s="29"/>
      <c r="J70" s="29"/>
      <c r="K70" s="29"/>
      <c r="L70" s="29"/>
      <c r="M70" s="29"/>
      <c r="N70" s="35"/>
      <c r="O70" s="35"/>
      <c r="P70" s="25"/>
      <c r="Q70" s="25"/>
      <c r="R70" s="36"/>
      <c r="S70" s="37"/>
      <c r="T70" s="38"/>
      <c r="U70" s="39"/>
      <c r="V70" s="23"/>
      <c r="X70" s="19"/>
      <c r="Y70" s="20"/>
      <c r="AF70" s="50"/>
    </row>
    <row r="71" spans="1:32" ht="12.75">
      <c r="A71" s="17"/>
      <c r="B71" s="17"/>
      <c r="C71" s="29"/>
      <c r="D71" s="29"/>
      <c r="E71" s="29"/>
      <c r="F71" s="29"/>
      <c r="G71" s="17"/>
      <c r="H71" s="29"/>
      <c r="I71" s="29"/>
      <c r="J71" s="29"/>
      <c r="K71" s="29"/>
      <c r="L71" s="29"/>
      <c r="M71" s="29"/>
      <c r="N71" s="35"/>
      <c r="O71" s="35"/>
      <c r="P71" s="25"/>
      <c r="Q71" s="25"/>
      <c r="R71" s="36"/>
      <c r="S71" s="37"/>
      <c r="T71" s="38"/>
      <c r="U71" s="39"/>
      <c r="V71" s="23"/>
      <c r="X71" s="19"/>
      <c r="Y71" s="20"/>
      <c r="AF71" s="50"/>
    </row>
    <row r="72" spans="1:32" ht="12.75">
      <c r="A72" s="17"/>
      <c r="B72" s="17"/>
      <c r="C72" s="29"/>
      <c r="D72" s="29"/>
      <c r="E72" s="29"/>
      <c r="F72" s="29"/>
      <c r="G72" s="17"/>
      <c r="H72" s="29"/>
      <c r="I72" s="29"/>
      <c r="J72" s="29"/>
      <c r="K72" s="29"/>
      <c r="L72" s="29"/>
      <c r="M72" s="29"/>
      <c r="N72" s="35"/>
      <c r="O72" s="35"/>
      <c r="P72" s="25"/>
      <c r="Q72" s="25"/>
      <c r="R72" s="36"/>
      <c r="S72" s="37"/>
      <c r="T72" s="38"/>
      <c r="U72" s="39"/>
      <c r="V72" s="23"/>
      <c r="X72" s="19"/>
      <c r="Y72" s="20"/>
      <c r="AF72" s="50"/>
    </row>
    <row r="73" spans="1:32" ht="12.75">
      <c r="A73" s="17"/>
      <c r="B73" s="17"/>
      <c r="C73" s="29"/>
      <c r="D73" s="29"/>
      <c r="E73" s="29"/>
      <c r="F73" s="29"/>
      <c r="G73" s="17"/>
      <c r="H73" s="29"/>
      <c r="I73" s="29"/>
      <c r="J73" s="29"/>
      <c r="K73" s="29"/>
      <c r="L73" s="29"/>
      <c r="M73" s="29"/>
      <c r="N73" s="35"/>
      <c r="O73" s="35"/>
      <c r="P73" s="25"/>
      <c r="Q73" s="25"/>
      <c r="R73" s="36"/>
      <c r="S73" s="37"/>
      <c r="T73" s="38"/>
      <c r="U73" s="39"/>
      <c r="V73" s="23"/>
      <c r="X73" s="19"/>
      <c r="Y73" s="20"/>
      <c r="AF73" s="50"/>
    </row>
    <row r="74" spans="1:32" ht="12.75">
      <c r="A74" s="17"/>
      <c r="B74" s="17"/>
      <c r="C74" s="29"/>
      <c r="D74" s="29"/>
      <c r="E74" s="29"/>
      <c r="F74" s="29"/>
      <c r="G74" s="17"/>
      <c r="H74" s="29"/>
      <c r="I74" s="29"/>
      <c r="J74" s="29"/>
      <c r="K74" s="29"/>
      <c r="L74" s="29"/>
      <c r="M74" s="29"/>
      <c r="N74" s="35"/>
      <c r="O74" s="35"/>
      <c r="P74" s="25"/>
      <c r="Q74" s="25"/>
      <c r="R74" s="36"/>
      <c r="S74" s="37"/>
      <c r="T74" s="38"/>
      <c r="U74" s="39"/>
      <c r="V74" s="23"/>
      <c r="X74" s="19"/>
      <c r="Y74" s="20"/>
      <c r="AF74" s="50"/>
    </row>
    <row r="75" spans="1:32" ht="12.75">
      <c r="A75" s="17"/>
      <c r="B75" s="17"/>
      <c r="C75" s="29"/>
      <c r="D75" s="29"/>
      <c r="E75" s="29"/>
      <c r="F75" s="29"/>
      <c r="G75" s="17"/>
      <c r="H75" s="29"/>
      <c r="I75" s="29"/>
      <c r="J75" s="29"/>
      <c r="K75" s="29"/>
      <c r="L75" s="29"/>
      <c r="M75" s="29"/>
      <c r="N75" s="35"/>
      <c r="O75" s="35"/>
      <c r="P75" s="25"/>
      <c r="Q75" s="25"/>
      <c r="R75" s="36"/>
      <c r="S75" s="37"/>
      <c r="T75" s="38"/>
      <c r="U75" s="39"/>
      <c r="V75" s="23"/>
      <c r="X75" s="19"/>
      <c r="Y75" s="20"/>
      <c r="AF75" s="50"/>
    </row>
    <row r="76" spans="1:32" ht="12.75">
      <c r="A76" s="17"/>
      <c r="B76" s="17"/>
      <c r="C76" s="29"/>
      <c r="D76" s="29"/>
      <c r="E76" s="29"/>
      <c r="F76" s="29"/>
      <c r="G76" s="17"/>
      <c r="H76" s="29"/>
      <c r="I76" s="29"/>
      <c r="J76" s="29"/>
      <c r="K76" s="29"/>
      <c r="L76" s="29"/>
      <c r="M76" s="29"/>
      <c r="N76" s="35"/>
      <c r="O76" s="35"/>
      <c r="P76" s="25"/>
      <c r="Q76" s="25"/>
      <c r="R76" s="36"/>
      <c r="S76" s="37"/>
      <c r="T76" s="38"/>
      <c r="U76" s="39"/>
      <c r="V76" s="23"/>
      <c r="X76" s="19"/>
      <c r="Y76" s="20"/>
      <c r="AF76" s="50"/>
    </row>
    <row r="77" spans="1:32" ht="12.75">
      <c r="A77" s="17"/>
      <c r="B77" s="17"/>
      <c r="C77" s="29"/>
      <c r="D77" s="29"/>
      <c r="E77" s="29"/>
      <c r="F77" s="29"/>
      <c r="G77" s="17"/>
      <c r="H77" s="29"/>
      <c r="I77" s="29"/>
      <c r="J77" s="29"/>
      <c r="K77" s="29"/>
      <c r="L77" s="29"/>
      <c r="M77" s="29"/>
      <c r="N77" s="35"/>
      <c r="O77" s="35"/>
      <c r="P77" s="25"/>
      <c r="Q77" s="25"/>
      <c r="R77" s="36"/>
      <c r="S77" s="37"/>
      <c r="T77" s="38"/>
      <c r="U77" s="39"/>
      <c r="V77" s="23"/>
      <c r="X77" s="19"/>
      <c r="Y77" s="20"/>
      <c r="AF77" s="50"/>
    </row>
    <row r="78" spans="1:32" ht="12.75">
      <c r="A78" s="17"/>
      <c r="B78" s="17"/>
      <c r="C78" s="29"/>
      <c r="D78" s="29"/>
      <c r="E78" s="29"/>
      <c r="F78" s="29"/>
      <c r="G78" s="17"/>
      <c r="H78" s="29"/>
      <c r="I78" s="29"/>
      <c r="J78" s="29"/>
      <c r="K78" s="29"/>
      <c r="L78" s="29"/>
      <c r="M78" s="29"/>
      <c r="N78" s="35"/>
      <c r="O78" s="35"/>
      <c r="P78" s="25"/>
      <c r="Q78" s="25"/>
      <c r="R78" s="36"/>
      <c r="S78" s="37"/>
      <c r="T78" s="38"/>
      <c r="U78" s="39"/>
      <c r="V78" s="23"/>
      <c r="X78" s="19"/>
      <c r="Y78" s="20"/>
      <c r="AF78" s="50"/>
    </row>
    <row r="79" spans="6:23" ht="12.75">
      <c r="F79" s="2"/>
      <c r="G79" s="1"/>
      <c r="W79" s="15"/>
    </row>
    <row r="80" spans="6:23" ht="12.75">
      <c r="F80" s="2"/>
      <c r="G80" s="1"/>
      <c r="W80" s="15"/>
    </row>
    <row r="81" spans="6:23" ht="12.75">
      <c r="F81" s="2"/>
      <c r="G81" s="1"/>
      <c r="W81" s="15"/>
    </row>
    <row r="82" spans="6:23" ht="12.75">
      <c r="F82" s="2"/>
      <c r="G82" s="1"/>
      <c r="W82" s="15"/>
    </row>
    <row r="83" spans="6:23" ht="12.75">
      <c r="F83" s="2"/>
      <c r="G83" s="1"/>
      <c r="W83" s="15"/>
    </row>
    <row r="84" spans="6:23" ht="12.75">
      <c r="F84" s="2"/>
      <c r="G84" s="1"/>
      <c r="W84" s="15"/>
    </row>
    <row r="85" spans="6:23" ht="12.75">
      <c r="F85" s="2"/>
      <c r="G85" s="1"/>
      <c r="W85" s="15"/>
    </row>
    <row r="86" spans="6:23" ht="12.75">
      <c r="F86" s="2"/>
      <c r="G86" s="1"/>
      <c r="W86" s="15"/>
    </row>
    <row r="87" spans="6:23" ht="12.75">
      <c r="F87" s="2"/>
      <c r="G87" s="1"/>
      <c r="W87" s="15"/>
    </row>
    <row r="88" spans="6:23" ht="12.75">
      <c r="F88" s="2"/>
      <c r="G88" s="1"/>
      <c r="W88" s="15"/>
    </row>
    <row r="89" spans="6:23" ht="12.75">
      <c r="F89" s="2"/>
      <c r="G89" s="1"/>
      <c r="W89" s="15"/>
    </row>
    <row r="90" spans="6:23" ht="12.75">
      <c r="F90" s="2"/>
      <c r="G90" s="1"/>
      <c r="W90" s="15"/>
    </row>
    <row r="91" spans="6:23" ht="12.75">
      <c r="F91" s="2"/>
      <c r="G91" s="1"/>
      <c r="W91" s="15"/>
    </row>
    <row r="92" spans="6:23" ht="12.75">
      <c r="F92" s="2"/>
      <c r="G92" s="1"/>
      <c r="W92" s="15"/>
    </row>
    <row r="93" spans="6:23" ht="12.75">
      <c r="F93" s="2"/>
      <c r="G93" s="1"/>
      <c r="W93" s="15"/>
    </row>
    <row r="94" spans="6:23" ht="12.75">
      <c r="F94" s="2"/>
      <c r="G94" s="1"/>
      <c r="W94" s="15"/>
    </row>
    <row r="95" spans="6:23" ht="12.75">
      <c r="F95" s="2"/>
      <c r="G95" s="1"/>
      <c r="W95" s="15"/>
    </row>
    <row r="96" spans="6:23" ht="12.75">
      <c r="F96" s="2"/>
      <c r="G96" s="1"/>
      <c r="W96" s="15"/>
    </row>
    <row r="97" spans="6:23" ht="12.75">
      <c r="F97" s="2"/>
      <c r="G97" s="1"/>
      <c r="W97" s="15"/>
    </row>
    <row r="98" spans="6:23" ht="12.75">
      <c r="F98" s="2"/>
      <c r="G98" s="1"/>
      <c r="W98" s="15"/>
    </row>
    <row r="99" spans="6:23" ht="12.75">
      <c r="F99" s="2"/>
      <c r="G99" s="1"/>
      <c r="W99" s="15"/>
    </row>
    <row r="100" spans="6:23" ht="12.75">
      <c r="F100" s="2"/>
      <c r="G100" s="1"/>
      <c r="W100" s="15"/>
    </row>
    <row r="101" spans="6:23" ht="12.75">
      <c r="F101" s="2"/>
      <c r="G101" s="1"/>
      <c r="W101" s="15"/>
    </row>
    <row r="102" spans="6:23" ht="12.75">
      <c r="F102" s="2"/>
      <c r="G102" s="1"/>
      <c r="W102" s="15"/>
    </row>
    <row r="103" spans="6:23" ht="12.75">
      <c r="F103" s="2"/>
      <c r="G103" s="1"/>
      <c r="W103" s="15"/>
    </row>
    <row r="104" spans="6:23" ht="12.75">
      <c r="F104" s="2"/>
      <c r="G104" s="1"/>
      <c r="W104" s="15"/>
    </row>
    <row r="105" spans="6:23" ht="12.75">
      <c r="F105" s="2"/>
      <c r="G105" s="1"/>
      <c r="W105" s="15"/>
    </row>
    <row r="106" spans="6:23" ht="12.75">
      <c r="F106" s="2"/>
      <c r="G106" s="1"/>
      <c r="W106" s="15"/>
    </row>
    <row r="107" spans="6:23" ht="12.75">
      <c r="F107" s="2"/>
      <c r="G107" s="1"/>
      <c r="W107" s="15"/>
    </row>
    <row r="108" spans="6:23" ht="12.75">
      <c r="F108" s="2"/>
      <c r="G108" s="1"/>
      <c r="W108" s="15"/>
    </row>
    <row r="109" spans="6:23" ht="12.75">
      <c r="F109" s="2"/>
      <c r="G109" s="1"/>
      <c r="W109" s="15"/>
    </row>
    <row r="110" spans="6:23" ht="12.75">
      <c r="F110" s="2"/>
      <c r="G110" s="1"/>
      <c r="W110" s="15"/>
    </row>
    <row r="111" spans="6:23" ht="12.75">
      <c r="F111" s="2"/>
      <c r="G111" s="1"/>
      <c r="W111" s="15"/>
    </row>
    <row r="112" spans="6:23" ht="12.75">
      <c r="F112" s="2"/>
      <c r="G112" s="1"/>
      <c r="W112" s="15"/>
    </row>
    <row r="113" spans="6:23" ht="12.75">
      <c r="F113" s="2"/>
      <c r="G113" s="1"/>
      <c r="W113" s="15"/>
    </row>
    <row r="114" spans="6:23" ht="12.75">
      <c r="F114" s="2"/>
      <c r="G114" s="1"/>
      <c r="W114" s="15"/>
    </row>
    <row r="115" spans="6:23" ht="12.75">
      <c r="F115" s="2"/>
      <c r="G115" s="1"/>
      <c r="W115" s="15"/>
    </row>
    <row r="116" spans="6:23" ht="12.75">
      <c r="F116" s="2"/>
      <c r="G116" s="1"/>
      <c r="W116" s="15"/>
    </row>
    <row r="117" spans="6:23" ht="12.75">
      <c r="F117" s="2"/>
      <c r="G117" s="1"/>
      <c r="W117" s="15"/>
    </row>
    <row r="118" spans="6:23" ht="12.75">
      <c r="F118" s="2"/>
      <c r="G118" s="1"/>
      <c r="W118" s="15"/>
    </row>
    <row r="119" spans="7:23" ht="12.75">
      <c r="G119" s="1"/>
      <c r="W119" s="15"/>
    </row>
    <row r="120" spans="7:23" ht="12.75">
      <c r="G120" s="1"/>
      <c r="W120" s="15"/>
    </row>
    <row r="121" spans="7:23" ht="12.75">
      <c r="G121" s="1"/>
      <c r="W121" s="15"/>
    </row>
    <row r="122" spans="7:23" ht="12.75">
      <c r="G122" s="1"/>
      <c r="W122" s="15"/>
    </row>
    <row r="123" spans="7:23" ht="12.75">
      <c r="G123" s="1"/>
      <c r="W123" s="15"/>
    </row>
    <row r="124" spans="7:23" ht="12.75">
      <c r="G124" s="1"/>
      <c r="W124" s="15"/>
    </row>
    <row r="125" spans="7:23" ht="12.75">
      <c r="G125" s="1"/>
      <c r="W125" s="15"/>
    </row>
    <row r="126" spans="7:23" ht="12.75">
      <c r="G126" s="1"/>
      <c r="W126" s="15"/>
    </row>
    <row r="127" spans="7:23" ht="12.75">
      <c r="G127" s="1"/>
      <c r="W127" s="15"/>
    </row>
    <row r="128" spans="7:23" ht="12.75">
      <c r="G128" s="1"/>
      <c r="W128" s="15"/>
    </row>
    <row r="129" spans="7:23" ht="12.75">
      <c r="G129" s="1"/>
      <c r="W129" s="15"/>
    </row>
    <row r="130" spans="7:23" ht="12.75">
      <c r="G130" s="1"/>
      <c r="W130" s="15"/>
    </row>
    <row r="131" spans="7:23" ht="12.75">
      <c r="G131" s="1"/>
      <c r="W131" s="15"/>
    </row>
    <row r="132" spans="7:23" ht="12.75">
      <c r="G132" s="1"/>
      <c r="W132" s="15"/>
    </row>
    <row r="133" spans="7:23" ht="12.75">
      <c r="G133" s="1"/>
      <c r="W133" s="15"/>
    </row>
    <row r="134" spans="7:23" ht="12.75">
      <c r="G134" s="1"/>
      <c r="W134" s="15"/>
    </row>
    <row r="135" spans="7:23" ht="12.75">
      <c r="G135" s="1"/>
      <c r="W135" s="15"/>
    </row>
    <row r="136" spans="7:23" ht="12.75">
      <c r="G136" s="1"/>
      <c r="W136" s="15"/>
    </row>
    <row r="137" spans="7:23" ht="12.75">
      <c r="G137" s="1"/>
      <c r="W137" s="15"/>
    </row>
    <row r="138" spans="7:23" ht="12.75">
      <c r="G138" s="1"/>
      <c r="W138" s="15"/>
    </row>
    <row r="139" spans="7:23" ht="12.75">
      <c r="G139" s="1"/>
      <c r="W139" s="15"/>
    </row>
    <row r="140" spans="7:23" ht="12.75">
      <c r="G140" s="1"/>
      <c r="W140" s="15"/>
    </row>
    <row r="141" spans="7:23" ht="12.75">
      <c r="G141" s="1"/>
      <c r="W141" s="15"/>
    </row>
    <row r="142" spans="7:23" ht="12.75">
      <c r="G142" s="1"/>
      <c r="W142" s="15"/>
    </row>
    <row r="143" spans="7:23" ht="12.75">
      <c r="G143" s="1"/>
      <c r="W143" s="15"/>
    </row>
    <row r="144" spans="7:23" ht="12.75">
      <c r="G144" s="1"/>
      <c r="W144" s="15"/>
    </row>
    <row r="145" spans="7:23" ht="12.75">
      <c r="G145" s="1"/>
      <c r="W145" s="15"/>
    </row>
    <row r="146" spans="7:23" ht="12.75">
      <c r="G146" s="1"/>
      <c r="W146" s="15"/>
    </row>
    <row r="147" spans="7:23" ht="12.75">
      <c r="G147" s="1"/>
      <c r="W147" s="15"/>
    </row>
    <row r="148" spans="7:23" ht="12.75">
      <c r="G148" s="1"/>
      <c r="W148" s="15"/>
    </row>
    <row r="149" spans="7:23" ht="12.75">
      <c r="G149" s="1"/>
      <c r="W149" s="15"/>
    </row>
    <row r="150" spans="7:23" ht="12.75">
      <c r="G150" s="1"/>
      <c r="W150" s="15"/>
    </row>
    <row r="151" spans="7:23" ht="12.75">
      <c r="G151" s="1"/>
      <c r="W151" s="15"/>
    </row>
    <row r="152" spans="7:23" ht="12.75">
      <c r="G152" s="1"/>
      <c r="W152" s="15"/>
    </row>
    <row r="153" spans="7:23" ht="12.75">
      <c r="G153" s="1"/>
      <c r="W153" s="15"/>
    </row>
    <row r="154" spans="7:23" ht="12.75">
      <c r="G154" s="1"/>
      <c r="W154" s="15"/>
    </row>
    <row r="155" spans="7:23" ht="12.75">
      <c r="G155" s="1"/>
      <c r="W155" s="15"/>
    </row>
    <row r="156" spans="7:23" ht="12.75">
      <c r="G156" s="1"/>
      <c r="W156" s="15"/>
    </row>
    <row r="157" spans="7:23" ht="12.75">
      <c r="G157" s="1"/>
      <c r="W157" s="15"/>
    </row>
    <row r="158" spans="7:23" ht="12.75">
      <c r="G158" s="1"/>
      <c r="W158" s="15"/>
    </row>
    <row r="159" spans="7:23" ht="12.75">
      <c r="G159" s="1"/>
      <c r="W159" s="15"/>
    </row>
    <row r="160" spans="7:23" ht="12.75">
      <c r="G160" s="1"/>
      <c r="W160" s="15"/>
    </row>
    <row r="161" spans="7:23" ht="12.75">
      <c r="G161" s="1"/>
      <c r="W161" s="15"/>
    </row>
    <row r="162" spans="7:23" ht="12.75">
      <c r="G162" s="1"/>
      <c r="W162" s="15"/>
    </row>
    <row r="163" spans="7:23" ht="12.75">
      <c r="G163" s="1"/>
      <c r="W163" s="15"/>
    </row>
    <row r="164" spans="7:23" ht="12.75">
      <c r="G164" s="1"/>
      <c r="W164" s="15"/>
    </row>
    <row r="165" spans="7:23" ht="12.75">
      <c r="G165" s="1"/>
      <c r="W165" s="15"/>
    </row>
    <row r="166" spans="7:23" ht="12.75">
      <c r="G166" s="1"/>
      <c r="W166" s="15"/>
    </row>
    <row r="167" spans="7:23" ht="12.75">
      <c r="G167" s="1"/>
      <c r="W167" s="15"/>
    </row>
    <row r="168" spans="7:23" ht="12.75">
      <c r="G168" s="1"/>
      <c r="W168" s="15"/>
    </row>
    <row r="169" spans="7:23" ht="12.75">
      <c r="G169" s="1"/>
      <c r="W169" s="15"/>
    </row>
    <row r="170" spans="7:23" ht="12.75">
      <c r="G170" s="1"/>
      <c r="W170" s="15"/>
    </row>
    <row r="171" spans="7:23" ht="12.75">
      <c r="G171" s="1"/>
      <c r="W171" s="15"/>
    </row>
    <row r="172" spans="7:23" ht="12.75">
      <c r="G172" s="1"/>
      <c r="W172" s="15"/>
    </row>
    <row r="173" spans="7:23" ht="12.75">
      <c r="G173" s="1"/>
      <c r="W173" s="15"/>
    </row>
    <row r="174" spans="7:23" ht="12.75">
      <c r="G174" s="1"/>
      <c r="W174" s="15"/>
    </row>
    <row r="175" spans="7:23" ht="12.75">
      <c r="G175" s="1"/>
      <c r="W175" s="15"/>
    </row>
    <row r="176" spans="7:23" ht="12.75">
      <c r="G176" s="1"/>
      <c r="W176" s="15"/>
    </row>
    <row r="177" spans="7:23" ht="12.75">
      <c r="G177" s="1"/>
      <c r="W177" s="15"/>
    </row>
    <row r="178" spans="7:23" ht="12.75">
      <c r="G178" s="1"/>
      <c r="W178" s="15"/>
    </row>
    <row r="179" spans="7:23" ht="12.75">
      <c r="G179" s="1"/>
      <c r="W179" s="15"/>
    </row>
    <row r="180" spans="7:23" ht="12.75">
      <c r="G180" s="1"/>
      <c r="W180" s="15"/>
    </row>
    <row r="181" spans="7:23" ht="12.75">
      <c r="G181" s="1"/>
      <c r="W181" s="15"/>
    </row>
    <row r="182" spans="7:23" ht="12.75">
      <c r="G182" s="1"/>
      <c r="W182" s="15"/>
    </row>
    <row r="183" spans="7:23" ht="12.75">
      <c r="G183" s="1"/>
      <c r="W183" s="15"/>
    </row>
    <row r="184" spans="7:23" ht="12.75">
      <c r="G184" s="1"/>
      <c r="W184" s="15"/>
    </row>
    <row r="185" spans="7:23" ht="12.75">
      <c r="G185" s="1"/>
      <c r="W185" s="15"/>
    </row>
    <row r="186" spans="7:23" ht="12.75">
      <c r="G186" s="1"/>
      <c r="W186" s="15"/>
    </row>
    <row r="187" spans="7:23" ht="12.75">
      <c r="G187" s="1"/>
      <c r="W187" s="15"/>
    </row>
    <row r="188" spans="7:23" ht="12.75">
      <c r="G188" s="1"/>
      <c r="W188" s="15"/>
    </row>
    <row r="189" spans="7:23" ht="12.75">
      <c r="G189" s="1"/>
      <c r="W189" s="15"/>
    </row>
    <row r="190" spans="7:23" ht="12.75">
      <c r="G190" s="1"/>
      <c r="W190" s="15"/>
    </row>
    <row r="191" spans="7:23" ht="12.75">
      <c r="G191" s="1"/>
      <c r="W191" s="15"/>
    </row>
    <row r="192" spans="7:23" ht="12.75">
      <c r="G192" s="1"/>
      <c r="W192" s="15"/>
    </row>
    <row r="193" spans="7:23" ht="12.75">
      <c r="G193" s="1"/>
      <c r="W193" s="15"/>
    </row>
    <row r="194" spans="7:23" ht="12.75">
      <c r="G194" s="1"/>
      <c r="W194" s="15"/>
    </row>
    <row r="195" spans="7:23" ht="12.75">
      <c r="G195" s="1"/>
      <c r="W195" s="15"/>
    </row>
    <row r="196" spans="7:23" ht="12.75">
      <c r="G196" s="1"/>
      <c r="W196" s="15"/>
    </row>
    <row r="197" spans="7:23" ht="12.75">
      <c r="G197" s="1"/>
      <c r="W197" s="15"/>
    </row>
    <row r="198" spans="7:23" ht="12.75">
      <c r="G198" s="1"/>
      <c r="W198" s="15"/>
    </row>
    <row r="199" spans="7:23" ht="12.75">
      <c r="G199" s="1"/>
      <c r="W199" s="15"/>
    </row>
    <row r="200" spans="7:23" ht="12.75">
      <c r="G200" s="1"/>
      <c r="W200" s="15"/>
    </row>
    <row r="201" spans="7:23" ht="12.75">
      <c r="G201" s="1"/>
      <c r="W201" s="15"/>
    </row>
    <row r="202" spans="7:23" ht="12.75">
      <c r="G202" s="1"/>
      <c r="W202" s="15"/>
    </row>
    <row r="203" spans="7:23" ht="12.75">
      <c r="G203" s="1"/>
      <c r="W203" s="15"/>
    </row>
    <row r="204" spans="7:23" ht="12.75">
      <c r="G204" s="1"/>
      <c r="W204" s="15"/>
    </row>
    <row r="205" spans="7:23" ht="12.75">
      <c r="G205" s="1"/>
      <c r="W205" s="15"/>
    </row>
    <row r="206" spans="7:23" ht="12.75">
      <c r="G206" s="1"/>
      <c r="W206" s="15"/>
    </row>
    <row r="207" spans="7:23" ht="12.75">
      <c r="G207" s="1"/>
      <c r="W207" s="15"/>
    </row>
    <row r="208" spans="7:23" ht="12.75">
      <c r="G208" s="1"/>
      <c r="W208" s="15"/>
    </row>
    <row r="209" spans="7:23" ht="12.75">
      <c r="G209" s="1"/>
      <c r="W209" s="15"/>
    </row>
    <row r="210" spans="7:23" ht="12.75">
      <c r="G210" s="1"/>
      <c r="W210" s="15"/>
    </row>
    <row r="211" spans="7:23" ht="12.75">
      <c r="G211" s="1"/>
      <c r="W211" s="15"/>
    </row>
    <row r="212" spans="7:23" ht="12.75">
      <c r="G212" s="1"/>
      <c r="W212" s="15"/>
    </row>
    <row r="213" spans="7:23" ht="12.75">
      <c r="G213" s="1"/>
      <c r="W213" s="15"/>
    </row>
    <row r="214" spans="7:23" ht="12.75">
      <c r="G214" s="1"/>
      <c r="W214" s="15"/>
    </row>
    <row r="215" spans="7:23" ht="12.75">
      <c r="G215" s="1"/>
      <c r="W215" s="15"/>
    </row>
    <row r="216" spans="7:23" ht="12.75">
      <c r="G216" s="1"/>
      <c r="W216" s="15"/>
    </row>
    <row r="217" spans="7:23" ht="12.75">
      <c r="G217" s="1"/>
      <c r="W217" s="15"/>
    </row>
    <row r="218" spans="7:23" ht="12.75">
      <c r="G218" s="1"/>
      <c r="W218" s="15"/>
    </row>
    <row r="219" spans="7:23" ht="12.75">
      <c r="G219" s="1"/>
      <c r="W219" s="15"/>
    </row>
    <row r="220" spans="7:23" ht="12.75">
      <c r="G220" s="1"/>
      <c r="W220" s="15"/>
    </row>
    <row r="221" spans="7:23" ht="12.75">
      <c r="G221" s="1"/>
      <c r="W221" s="15"/>
    </row>
    <row r="222" spans="7:23" ht="12.75">
      <c r="G222" s="1"/>
      <c r="W222" s="15"/>
    </row>
    <row r="223" spans="7:23" ht="12.75">
      <c r="G223" s="1"/>
      <c r="W223" s="15"/>
    </row>
    <row r="224" spans="7:23" ht="12.75">
      <c r="G224" s="1"/>
      <c r="W224" s="15"/>
    </row>
    <row r="225" spans="7:23" ht="12.75">
      <c r="G225" s="1"/>
      <c r="W225" s="15"/>
    </row>
    <row r="226" spans="7:23" ht="12.75">
      <c r="G226" s="1"/>
      <c r="W226" s="15"/>
    </row>
    <row r="227" spans="7:23" ht="12.75">
      <c r="G227" s="1"/>
      <c r="W227" s="15"/>
    </row>
    <row r="228" spans="7:23" ht="12.75">
      <c r="G228" s="1"/>
      <c r="W228" s="15"/>
    </row>
    <row r="229" spans="7:23" ht="12.75">
      <c r="G229" s="1"/>
      <c r="W229" s="15"/>
    </row>
    <row r="230" spans="7:23" ht="12.75">
      <c r="G230" s="1"/>
      <c r="W230" s="15"/>
    </row>
    <row r="231" spans="7:23" ht="12.75">
      <c r="G231" s="1"/>
      <c r="W231" s="15"/>
    </row>
    <row r="232" spans="7:23" ht="12.75">
      <c r="G232" s="1"/>
      <c r="W232" s="15"/>
    </row>
    <row r="233" spans="7:23" ht="12.75">
      <c r="G233" s="1"/>
      <c r="W233" s="15"/>
    </row>
    <row r="234" spans="7:23" ht="12.75">
      <c r="G234" s="1"/>
      <c r="W234" s="15"/>
    </row>
    <row r="235" spans="7:23" ht="12.75">
      <c r="G235" s="1"/>
      <c r="W235" s="15"/>
    </row>
    <row r="236" spans="7:23" ht="12.75">
      <c r="G236" s="1"/>
      <c r="W236" s="15"/>
    </row>
    <row r="237" spans="7:23" ht="12.75">
      <c r="G237" s="1"/>
      <c r="W237" s="15"/>
    </row>
    <row r="238" spans="7:23" ht="12.75">
      <c r="G238" s="1"/>
      <c r="W238" s="15"/>
    </row>
    <row r="239" spans="7:23" ht="12.75">
      <c r="G239" s="1"/>
      <c r="W239" s="15"/>
    </row>
    <row r="240" spans="7:23" ht="12.75">
      <c r="G240" s="1"/>
      <c r="W240" s="15"/>
    </row>
    <row r="241" spans="7:23" ht="12.75">
      <c r="G241" s="1"/>
      <c r="W241" s="15"/>
    </row>
    <row r="242" spans="7:23" ht="12.75">
      <c r="G242" s="1"/>
      <c r="W242" s="15"/>
    </row>
    <row r="243" spans="7:23" ht="12.75">
      <c r="G243" s="1"/>
      <c r="W243" s="15"/>
    </row>
    <row r="244" spans="7:23" ht="12.75">
      <c r="G244" s="1"/>
      <c r="W244" s="15"/>
    </row>
    <row r="245" spans="7:23" ht="12.75">
      <c r="G245" s="1"/>
      <c r="W245" s="15"/>
    </row>
    <row r="246" spans="7:23" ht="12.75">
      <c r="G246" s="1"/>
      <c r="W246" s="15"/>
    </row>
    <row r="247" spans="7:23" ht="12.75">
      <c r="G247" s="1"/>
      <c r="W247" s="15"/>
    </row>
    <row r="248" spans="7:23" ht="12.75">
      <c r="G248" s="1"/>
      <c r="W248" s="15"/>
    </row>
    <row r="249" spans="7:23" ht="12.75">
      <c r="G249" s="1"/>
      <c r="W249" s="15"/>
    </row>
    <row r="250" spans="7:23" ht="12.75">
      <c r="G250" s="1"/>
      <c r="W250" s="15"/>
    </row>
    <row r="251" spans="7:23" ht="12.75">
      <c r="G251" s="1"/>
      <c r="W251" s="15"/>
    </row>
    <row r="252" spans="7:23" ht="12.75">
      <c r="G252" s="1"/>
      <c r="W252" s="15"/>
    </row>
    <row r="253" spans="7:23" ht="12.75">
      <c r="G253" s="1"/>
      <c r="W253" s="15"/>
    </row>
    <row r="254" spans="7:23" ht="12.75">
      <c r="G254" s="1"/>
      <c r="W254" s="15"/>
    </row>
    <row r="255" spans="7:23" ht="12.75">
      <c r="G255" s="1"/>
      <c r="W255" s="15"/>
    </row>
    <row r="256" spans="7:23" ht="12.75">
      <c r="G256" s="1"/>
      <c r="W256" s="15"/>
    </row>
    <row r="257" spans="7:23" ht="12.75">
      <c r="G257" s="1"/>
      <c r="W257" s="15"/>
    </row>
    <row r="258" spans="7:23" ht="12.75">
      <c r="G258" s="1"/>
      <c r="W258" s="15"/>
    </row>
    <row r="259" spans="7:23" ht="12.75">
      <c r="G259" s="1"/>
      <c r="W259" s="15"/>
    </row>
    <row r="260" spans="7:23" ht="12.75">
      <c r="G260" s="1"/>
      <c r="W260" s="15"/>
    </row>
    <row r="261" spans="7:23" ht="12.75">
      <c r="G261" s="1"/>
      <c r="W261" s="15"/>
    </row>
    <row r="262" spans="7:23" ht="12.75">
      <c r="G262" s="1"/>
      <c r="W262" s="15"/>
    </row>
    <row r="263" spans="7:23" ht="12.75">
      <c r="G263" s="1"/>
      <c r="W263" s="15"/>
    </row>
    <row r="264" spans="7:23" ht="12.75">
      <c r="G264" s="1"/>
      <c r="W264" s="15"/>
    </row>
    <row r="265" spans="7:23" ht="12.75">
      <c r="G265" s="1"/>
      <c r="W265" s="15"/>
    </row>
    <row r="266" spans="7:23" ht="12.75">
      <c r="G266" s="1"/>
      <c r="W266" s="15"/>
    </row>
    <row r="267" spans="7:23" ht="12.75">
      <c r="G267" s="1"/>
      <c r="W267" s="15"/>
    </row>
    <row r="268" spans="7:23" ht="12.75">
      <c r="G268" s="1"/>
      <c r="W268" s="15"/>
    </row>
    <row r="269" spans="7:23" ht="12.75">
      <c r="G269" s="1"/>
      <c r="W269" s="15"/>
    </row>
    <row r="270" spans="7:23" ht="12.75">
      <c r="G270" s="1"/>
      <c r="W270" s="15"/>
    </row>
    <row r="271" spans="7:23" ht="12.75">
      <c r="G271" s="1"/>
      <c r="W271" s="15"/>
    </row>
    <row r="272" spans="7:23" ht="12.75">
      <c r="G272" s="1"/>
      <c r="W272" s="15"/>
    </row>
    <row r="273" spans="7:23" ht="12.75">
      <c r="G273" s="1"/>
      <c r="W273" s="15"/>
    </row>
    <row r="274" spans="7:23" ht="12.75">
      <c r="G274" s="1"/>
      <c r="W274" s="15"/>
    </row>
    <row r="275" spans="7:23" ht="12.75">
      <c r="G275" s="1"/>
      <c r="W275" s="15"/>
    </row>
    <row r="276" spans="7:23" ht="12.75">
      <c r="G276" s="1"/>
      <c r="W276" s="15"/>
    </row>
    <row r="277" spans="7:23" ht="12.75">
      <c r="G277" s="1"/>
      <c r="W277" s="15"/>
    </row>
    <row r="278" spans="7:23" ht="12.75">
      <c r="G278" s="1"/>
      <c r="W278" s="15"/>
    </row>
    <row r="279" spans="7:23" ht="12.75">
      <c r="G279" s="1"/>
      <c r="W279" s="15"/>
    </row>
    <row r="280" spans="7:23" ht="12.75">
      <c r="G280" s="1"/>
      <c r="W280" s="15"/>
    </row>
    <row r="281" spans="7:23" ht="12.75">
      <c r="G281" s="1"/>
      <c r="W281" s="15"/>
    </row>
    <row r="282" spans="7:23" ht="12.75">
      <c r="G282" s="1"/>
      <c r="W282" s="15"/>
    </row>
    <row r="283" spans="7:23" ht="12.75">
      <c r="G283" s="1"/>
      <c r="W283" s="15"/>
    </row>
    <row r="284" spans="7:23" ht="12.75">
      <c r="G284" s="1"/>
      <c r="W284" s="15"/>
    </row>
    <row r="285" spans="7:23" ht="12.75">
      <c r="G285" s="1"/>
      <c r="W285" s="15"/>
    </row>
    <row r="286" spans="7:23" ht="12.75">
      <c r="G286" s="1"/>
      <c r="W286" s="15"/>
    </row>
    <row r="287" spans="7:23" ht="12.75">
      <c r="G287" s="1"/>
      <c r="W287" s="15"/>
    </row>
    <row r="288" spans="7:23" ht="12.75">
      <c r="G288" s="1"/>
      <c r="W288" s="15"/>
    </row>
    <row r="289" spans="7:23" ht="12.75">
      <c r="G289" s="1"/>
      <c r="W289" s="15"/>
    </row>
    <row r="290" spans="7:23" ht="12.75">
      <c r="G290" s="1"/>
      <c r="W290" s="15"/>
    </row>
    <row r="291" spans="7:23" ht="12.75">
      <c r="G291" s="1"/>
      <c r="W291" s="15"/>
    </row>
    <row r="292" spans="7:23" ht="12.75">
      <c r="G292" s="1"/>
      <c r="W292" s="15"/>
    </row>
    <row r="293" spans="7:23" ht="12.75">
      <c r="G293" s="1"/>
      <c r="W293" s="15"/>
    </row>
    <row r="294" spans="7:23" ht="12.75">
      <c r="G294" s="1"/>
      <c r="W294" s="15"/>
    </row>
    <row r="295" spans="7:23" ht="12.75">
      <c r="G295" s="1"/>
      <c r="W295" s="15"/>
    </row>
    <row r="296" spans="7:23" ht="12.75">
      <c r="G296" s="1"/>
      <c r="W296" s="15"/>
    </row>
    <row r="297" spans="7:23" ht="12.75">
      <c r="G297" s="1"/>
      <c r="W297" s="15"/>
    </row>
    <row r="298" spans="7:23" ht="12.75">
      <c r="G298" s="1"/>
      <c r="W298" s="15"/>
    </row>
    <row r="299" spans="7:23" ht="12.75">
      <c r="G299" s="1"/>
      <c r="W299" s="15"/>
    </row>
    <row r="300" spans="7:23" ht="12.75">
      <c r="G300" s="1"/>
      <c r="W300" s="15"/>
    </row>
    <row r="301" spans="7:23" ht="12.75">
      <c r="G301" s="1"/>
      <c r="W301" s="15"/>
    </row>
    <row r="302" spans="7:23" ht="12.75">
      <c r="G302" s="1"/>
      <c r="W302" s="15"/>
    </row>
    <row r="303" spans="7:23" ht="12.75">
      <c r="G303" s="1"/>
      <c r="W303" s="15"/>
    </row>
    <row r="304" spans="7:23" ht="12.75">
      <c r="G304" s="1"/>
      <c r="W304" s="15"/>
    </row>
    <row r="305" spans="7:23" ht="12.75">
      <c r="G305" s="1"/>
      <c r="W305" s="15"/>
    </row>
    <row r="306" spans="7:23" ht="12.75">
      <c r="G306" s="1"/>
      <c r="W306" s="15"/>
    </row>
    <row r="307" spans="7:23" ht="12.75">
      <c r="G307" s="1"/>
      <c r="W307" s="15"/>
    </row>
    <row r="308" spans="7:23" ht="12.75">
      <c r="G308" s="1"/>
      <c r="W308" s="15"/>
    </row>
    <row r="309" spans="7:23" ht="12.75">
      <c r="G309" s="1"/>
      <c r="W309" s="15"/>
    </row>
    <row r="310" spans="7:23" ht="12.75">
      <c r="G310" s="1"/>
      <c r="W310" s="15"/>
    </row>
    <row r="311" spans="7:23" ht="12.75">
      <c r="G311" s="1"/>
      <c r="W311" s="15"/>
    </row>
    <row r="312" spans="7:23" ht="12.75">
      <c r="G312" s="1"/>
      <c r="W312" s="15"/>
    </row>
    <row r="313" spans="7:23" ht="12.75">
      <c r="G313" s="1"/>
      <c r="W313" s="15"/>
    </row>
    <row r="314" spans="7:23" ht="12.75">
      <c r="G314" s="1"/>
      <c r="W314" s="15"/>
    </row>
    <row r="315" spans="7:23" ht="12.75">
      <c r="G315" s="1"/>
      <c r="W315" s="15"/>
    </row>
    <row r="316" spans="7:23" ht="12.75">
      <c r="G316" s="1"/>
      <c r="W316" s="15"/>
    </row>
    <row r="317" spans="7:23" ht="12.75">
      <c r="G317" s="1"/>
      <c r="W317" s="15"/>
    </row>
    <row r="318" spans="7:23" ht="12.75">
      <c r="G318" s="1"/>
      <c r="W318" s="15"/>
    </row>
    <row r="319" spans="7:23" ht="12.75">
      <c r="G319" s="1"/>
      <c r="W319" s="15"/>
    </row>
    <row r="320" spans="7:23" ht="12.75">
      <c r="G320" s="1"/>
      <c r="W320" s="15"/>
    </row>
    <row r="321" spans="7:23" ht="12.75">
      <c r="G321" s="1"/>
      <c r="W321" s="15"/>
    </row>
    <row r="322" spans="7:23" ht="12.75">
      <c r="G322" s="1"/>
      <c r="W322" s="15"/>
    </row>
    <row r="323" spans="7:23" ht="12.75">
      <c r="G323" s="1"/>
      <c r="W323" s="15"/>
    </row>
    <row r="324" spans="7:23" ht="12.75">
      <c r="G324" s="1"/>
      <c r="W324" s="15"/>
    </row>
    <row r="325" spans="7:23" ht="12.75">
      <c r="G325" s="1"/>
      <c r="W325" s="15"/>
    </row>
    <row r="326" spans="7:23" ht="12.75">
      <c r="G326" s="1"/>
      <c r="W326" s="15"/>
    </row>
    <row r="327" spans="7:23" ht="12.75">
      <c r="G327" s="1"/>
      <c r="W327" s="15"/>
    </row>
    <row r="328" spans="7:23" ht="12.75">
      <c r="G328" s="1"/>
      <c r="W328" s="15"/>
    </row>
    <row r="329" spans="7:23" ht="12.75">
      <c r="G329" s="1"/>
      <c r="W329" s="15"/>
    </row>
    <row r="330" spans="7:23" ht="12.75">
      <c r="G330" s="1"/>
      <c r="W330" s="15"/>
    </row>
    <row r="331" spans="7:23" ht="12.75">
      <c r="G331" s="1"/>
      <c r="W331" s="15"/>
    </row>
    <row r="332" spans="7:23" ht="12.75">
      <c r="G332" s="1"/>
      <c r="W332" s="15"/>
    </row>
    <row r="333" spans="7:23" ht="12.75">
      <c r="G333" s="1"/>
      <c r="W333" s="15"/>
    </row>
    <row r="334" spans="7:23" ht="12.75">
      <c r="G334" s="1"/>
      <c r="W334" s="15"/>
    </row>
    <row r="335" spans="7:23" ht="12.75">
      <c r="G335" s="1"/>
      <c r="W335" s="15"/>
    </row>
    <row r="336" spans="7:23" ht="12.75">
      <c r="G336" s="1"/>
      <c r="W336" s="15"/>
    </row>
    <row r="337" spans="7:23" ht="12.75">
      <c r="G337" s="1"/>
      <c r="W337" s="15"/>
    </row>
    <row r="338" spans="7:23" ht="12.75">
      <c r="G338" s="1"/>
      <c r="W338" s="15"/>
    </row>
    <row r="339" spans="7:23" ht="12.75">
      <c r="G339" s="1"/>
      <c r="W339" s="15"/>
    </row>
    <row r="340" spans="7:23" ht="12.75">
      <c r="G340" s="1"/>
      <c r="W340" s="15"/>
    </row>
    <row r="341" spans="7:23" ht="12.75">
      <c r="G341" s="1"/>
      <c r="W341" s="15"/>
    </row>
    <row r="342" spans="7:23" ht="12.75">
      <c r="G342" s="1"/>
      <c r="W342" s="15"/>
    </row>
    <row r="343" spans="7:23" ht="12.75">
      <c r="G343" s="1"/>
      <c r="W343" s="15"/>
    </row>
    <row r="344" spans="7:23" ht="12.75">
      <c r="G344" s="1"/>
      <c r="W344" s="15"/>
    </row>
    <row r="345" spans="7:23" ht="12.75">
      <c r="G345" s="1"/>
      <c r="W345" s="15"/>
    </row>
    <row r="346" spans="7:23" ht="12.75">
      <c r="G346" s="1"/>
      <c r="W346" s="15"/>
    </row>
    <row r="347" spans="7:23" ht="12.75">
      <c r="G347" s="1"/>
      <c r="W347" s="15"/>
    </row>
    <row r="348" spans="7:23" ht="12.75">
      <c r="G348" s="1"/>
      <c r="W348" s="15"/>
    </row>
    <row r="349" spans="7:23" ht="12.75">
      <c r="G349" s="1"/>
      <c r="W349" s="15"/>
    </row>
    <row r="350" spans="7:23" ht="12.75">
      <c r="G350" s="1"/>
      <c r="W350" s="15"/>
    </row>
    <row r="351" spans="7:23" ht="12.75">
      <c r="G351" s="1"/>
      <c r="W351" s="15"/>
    </row>
    <row r="352" spans="7:23" ht="12.75">
      <c r="G352" s="1"/>
      <c r="W352" s="15"/>
    </row>
    <row r="353" spans="7:23" ht="12.75">
      <c r="G353" s="1"/>
      <c r="W353" s="15"/>
    </row>
    <row r="354" spans="7:23" ht="12.75">
      <c r="G354" s="1"/>
      <c r="W354" s="15"/>
    </row>
    <row r="355" spans="7:23" ht="12.75">
      <c r="G355" s="1"/>
      <c r="W355" s="15"/>
    </row>
    <row r="356" spans="7:23" ht="12.75">
      <c r="G356" s="1"/>
      <c r="W356" s="15"/>
    </row>
    <row r="357" spans="7:23" ht="12.75">
      <c r="G357" s="1"/>
      <c r="W357" s="15"/>
    </row>
    <row r="358" spans="7:23" ht="12.75">
      <c r="G358" s="1"/>
      <c r="W358" s="15"/>
    </row>
    <row r="359" spans="7:23" ht="12.75">
      <c r="G359" s="1"/>
      <c r="W359" s="15"/>
    </row>
    <row r="360" spans="7:23" ht="12.75">
      <c r="G360" s="1"/>
      <c r="W360" s="15"/>
    </row>
    <row r="361" spans="7:23" ht="12.75">
      <c r="G361" s="1"/>
      <c r="W361" s="15"/>
    </row>
    <row r="362" spans="7:23" ht="12.75">
      <c r="G362" s="1"/>
      <c r="W362" s="15"/>
    </row>
    <row r="363" spans="7:23" ht="12.75">
      <c r="G363" s="1"/>
      <c r="W363" s="15"/>
    </row>
    <row r="364" spans="7:23" ht="12.75">
      <c r="G364" s="1"/>
      <c r="W364" s="15"/>
    </row>
    <row r="365" spans="7:23" ht="12.75">
      <c r="G365" s="1"/>
      <c r="W365" s="15"/>
    </row>
    <row r="366" spans="7:23" ht="12.75">
      <c r="G366" s="1"/>
      <c r="W366" s="15"/>
    </row>
    <row r="367" spans="7:23" ht="12.75">
      <c r="G367" s="1"/>
      <c r="W367" s="15"/>
    </row>
    <row r="368" spans="7:23" ht="12.75">
      <c r="G368" s="1"/>
      <c r="W368" s="15"/>
    </row>
    <row r="369" spans="7:23" ht="12.75">
      <c r="G369" s="1"/>
      <c r="W369" s="15"/>
    </row>
    <row r="370" spans="7:23" ht="12.75">
      <c r="G370" s="1"/>
      <c r="W370" s="15"/>
    </row>
    <row r="371" spans="7:23" ht="12.75">
      <c r="G371" s="1"/>
      <c r="W371" s="15"/>
    </row>
    <row r="372" spans="7:23" ht="12.75">
      <c r="G372" s="1"/>
      <c r="W372" s="15"/>
    </row>
    <row r="373" spans="7:23" ht="12.75">
      <c r="G373" s="1"/>
      <c r="W373" s="15"/>
    </row>
    <row r="374" spans="7:23" ht="12.75">
      <c r="G374" s="1"/>
      <c r="W374" s="15"/>
    </row>
    <row r="375" spans="7:23" ht="12.75">
      <c r="G375" s="1"/>
      <c r="W375" s="15"/>
    </row>
    <row r="376" spans="7:23" ht="12.75">
      <c r="G376" s="1"/>
      <c r="W376" s="15"/>
    </row>
    <row r="377" spans="7:23" ht="12.75">
      <c r="G377" s="1"/>
      <c r="W377" s="15"/>
    </row>
    <row r="378" spans="7:23" ht="12.75">
      <c r="G378" s="1"/>
      <c r="W378" s="15"/>
    </row>
    <row r="379" spans="7:23" ht="12.75">
      <c r="G379" s="1"/>
      <c r="W379" s="15"/>
    </row>
    <row r="380" spans="7:23" ht="12.75">
      <c r="G380" s="1"/>
      <c r="W380" s="15"/>
    </row>
    <row r="381" spans="7:23" ht="12.75">
      <c r="G381" s="1"/>
      <c r="W381" s="15"/>
    </row>
    <row r="382" spans="7:23" ht="12.75">
      <c r="G382" s="1"/>
      <c r="W382" s="15"/>
    </row>
    <row r="383" spans="7:23" ht="12.75">
      <c r="G383" s="1"/>
      <c r="W383" s="15"/>
    </row>
    <row r="384" spans="7:23" ht="12.75">
      <c r="G384" s="1"/>
      <c r="W384" s="15"/>
    </row>
    <row r="385" spans="7:23" ht="12.75">
      <c r="G385" s="1"/>
      <c r="W385" s="15"/>
    </row>
    <row r="386" spans="7:23" ht="12.75">
      <c r="G386" s="1"/>
      <c r="W386" s="15"/>
    </row>
    <row r="387" spans="7:23" ht="12.75">
      <c r="G387" s="1"/>
      <c r="W387" s="15"/>
    </row>
    <row r="388" spans="7:23" ht="12.75">
      <c r="G388" s="1"/>
      <c r="W388" s="15"/>
    </row>
    <row r="389" spans="7:23" ht="12.75">
      <c r="G389" s="1"/>
      <c r="W389" s="15"/>
    </row>
    <row r="390" spans="7:23" ht="12.75">
      <c r="G390" s="1"/>
      <c r="W390" s="15"/>
    </row>
    <row r="391" spans="7:23" ht="12.75">
      <c r="G391" s="1"/>
      <c r="W391" s="15"/>
    </row>
    <row r="392" spans="7:23" ht="12.75">
      <c r="G392" s="1"/>
      <c r="W392" s="15"/>
    </row>
    <row r="393" spans="7:23" ht="12.75">
      <c r="G393" s="1"/>
      <c r="W393" s="15"/>
    </row>
    <row r="394" spans="7:23" ht="12.75">
      <c r="G394" s="1"/>
      <c r="W394" s="15"/>
    </row>
    <row r="395" spans="7:23" ht="12.75">
      <c r="G395" s="1"/>
      <c r="W395" s="15"/>
    </row>
    <row r="396" spans="7:23" ht="12.75">
      <c r="G396" s="1"/>
      <c r="W396" s="15"/>
    </row>
    <row r="397" spans="7:23" ht="12.75">
      <c r="G397" s="1"/>
      <c r="W397" s="15"/>
    </row>
    <row r="398" spans="7:23" ht="12.75">
      <c r="G398" s="1"/>
      <c r="W398" s="15"/>
    </row>
    <row r="399" spans="7:23" ht="12.75">
      <c r="G399" s="1"/>
      <c r="W399" s="15"/>
    </row>
    <row r="400" spans="7:23" ht="12.75">
      <c r="G400" s="1"/>
      <c r="W400" s="15"/>
    </row>
    <row r="401" spans="7:23" ht="12.75">
      <c r="G401" s="1"/>
      <c r="W401" s="15"/>
    </row>
    <row r="402" spans="7:23" ht="12.75">
      <c r="G402" s="1"/>
      <c r="W402" s="15"/>
    </row>
    <row r="403" spans="7:23" ht="12.75">
      <c r="G403" s="1"/>
      <c r="W403" s="15"/>
    </row>
    <row r="404" spans="7:23" ht="12.75">
      <c r="G404" s="1"/>
      <c r="W404" s="15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  <row r="2048" ht="12.75">
      <c r="G2048" s="1"/>
    </row>
    <row r="2049" ht="12.75">
      <c r="G2049" s="1"/>
    </row>
    <row r="2050" ht="12.75">
      <c r="G2050" s="1"/>
    </row>
    <row r="2051" ht="12.75">
      <c r="G2051" s="1"/>
    </row>
    <row r="2052" ht="12.75">
      <c r="G2052" s="1"/>
    </row>
    <row r="2053" ht="12.75">
      <c r="G2053" s="1"/>
    </row>
    <row r="2054" ht="12.75">
      <c r="G2054" s="1"/>
    </row>
    <row r="2055" ht="12.75">
      <c r="G2055" s="1"/>
    </row>
    <row r="2056" ht="12.75">
      <c r="G2056" s="1"/>
    </row>
    <row r="2057" ht="12.75">
      <c r="G2057" s="1"/>
    </row>
    <row r="2058" ht="12.75">
      <c r="G2058" s="1"/>
    </row>
    <row r="2059" ht="12.75">
      <c r="G2059" s="1"/>
    </row>
    <row r="2060" ht="12.75">
      <c r="G2060" s="1"/>
    </row>
    <row r="2061" ht="12.75">
      <c r="G2061" s="1"/>
    </row>
    <row r="2062" ht="12.75">
      <c r="G2062" s="1"/>
    </row>
    <row r="2063" ht="12.75">
      <c r="G2063" s="1"/>
    </row>
    <row r="2064" ht="12.75">
      <c r="G2064" s="1"/>
    </row>
    <row r="2065" ht="12.75">
      <c r="G2065" s="1"/>
    </row>
    <row r="2066" ht="12.75">
      <c r="G2066" s="1"/>
    </row>
    <row r="2067" ht="12.75">
      <c r="G2067" s="1"/>
    </row>
    <row r="2068" ht="12.75">
      <c r="G2068" s="1"/>
    </row>
    <row r="2069" ht="12.75">
      <c r="G2069" s="1"/>
    </row>
    <row r="2070" ht="12.75">
      <c r="G2070" s="1"/>
    </row>
    <row r="2071" ht="12.75">
      <c r="G2071" s="1"/>
    </row>
    <row r="2072" ht="12.75">
      <c r="G2072" s="1"/>
    </row>
    <row r="2073" ht="12.75">
      <c r="G2073" s="1"/>
    </row>
    <row r="2074" ht="12.75">
      <c r="G2074" s="1"/>
    </row>
    <row r="2075" ht="12.75">
      <c r="G2075" s="1"/>
    </row>
    <row r="2076" ht="12.75">
      <c r="G2076" s="1"/>
    </row>
    <row r="2077" ht="12.75">
      <c r="G2077" s="1"/>
    </row>
    <row r="2078" ht="12.75">
      <c r="G2078" s="1"/>
    </row>
    <row r="2079" ht="12.75">
      <c r="G2079" s="1"/>
    </row>
    <row r="2080" ht="12.75">
      <c r="G2080" s="1"/>
    </row>
    <row r="2081" ht="12.75">
      <c r="G2081" s="1"/>
    </row>
    <row r="2082" ht="12.75">
      <c r="G2082" s="1"/>
    </row>
    <row r="2083" ht="12.75">
      <c r="G2083" s="1"/>
    </row>
    <row r="2084" ht="12.75">
      <c r="G2084" s="1"/>
    </row>
    <row r="2085" ht="12.75">
      <c r="G2085" s="1"/>
    </row>
    <row r="2086" ht="12.75">
      <c r="G2086" s="1"/>
    </row>
    <row r="2087" ht="12.75">
      <c r="G2087" s="1"/>
    </row>
    <row r="2088" ht="12.75">
      <c r="G2088" s="1"/>
    </row>
    <row r="2089" ht="12.75">
      <c r="G2089" s="1"/>
    </row>
    <row r="2090" ht="12.75">
      <c r="G2090" s="1"/>
    </row>
    <row r="2091" ht="12.75">
      <c r="G2091" s="1"/>
    </row>
    <row r="2092" ht="12.75">
      <c r="G2092" s="1"/>
    </row>
    <row r="2093" ht="12.75">
      <c r="G2093" s="1"/>
    </row>
    <row r="2094" ht="12.75">
      <c r="G2094" s="1"/>
    </row>
    <row r="2095" ht="12.75">
      <c r="G2095" s="1"/>
    </row>
    <row r="2096" ht="12.75">
      <c r="G2096" s="1"/>
    </row>
    <row r="2097" ht="12.75">
      <c r="G2097" s="1"/>
    </row>
    <row r="2098" ht="12.75">
      <c r="G2098" s="1"/>
    </row>
    <row r="2099" ht="12.75">
      <c r="G2099" s="1"/>
    </row>
    <row r="2100" ht="12.75">
      <c r="G2100" s="1"/>
    </row>
    <row r="2101" ht="12.75">
      <c r="G2101" s="1"/>
    </row>
    <row r="2102" ht="12.75">
      <c r="G2102" s="1"/>
    </row>
    <row r="2103" ht="12.75">
      <c r="G2103" s="1"/>
    </row>
    <row r="2104" ht="12.75">
      <c r="G2104" s="1"/>
    </row>
    <row r="2105" ht="12.75">
      <c r="G2105" s="1"/>
    </row>
    <row r="2106" ht="12.75">
      <c r="G2106" s="1"/>
    </row>
    <row r="2107" ht="12.75">
      <c r="G2107" s="1"/>
    </row>
    <row r="2108" ht="12.75">
      <c r="G2108" s="1"/>
    </row>
    <row r="2109" ht="12.75">
      <c r="G2109" s="1"/>
    </row>
    <row r="2110" ht="12.75">
      <c r="G2110" s="1"/>
    </row>
    <row r="2111" ht="12.75">
      <c r="G2111" s="1"/>
    </row>
    <row r="2112" ht="12.75">
      <c r="G2112" s="1"/>
    </row>
    <row r="2113" ht="12.75">
      <c r="G2113" s="1"/>
    </row>
    <row r="2114" ht="12.75">
      <c r="G2114" s="1"/>
    </row>
    <row r="2115" ht="12.75">
      <c r="G2115" s="1"/>
    </row>
    <row r="2116" ht="12.75">
      <c r="G2116" s="1"/>
    </row>
    <row r="2117" ht="12.75">
      <c r="G2117" s="1"/>
    </row>
    <row r="2118" ht="12.75">
      <c r="G2118" s="1"/>
    </row>
    <row r="2119" ht="12.75">
      <c r="G2119" s="1"/>
    </row>
    <row r="2120" ht="12.75">
      <c r="G2120" s="1"/>
    </row>
    <row r="2121" ht="12.75">
      <c r="G2121" s="1"/>
    </row>
    <row r="2122" ht="12.75">
      <c r="G2122" s="1"/>
    </row>
    <row r="2123" ht="12.75">
      <c r="G2123" s="1"/>
    </row>
    <row r="2124" ht="12.75">
      <c r="G2124" s="1"/>
    </row>
    <row r="2125" ht="12.75">
      <c r="G2125" s="1"/>
    </row>
    <row r="2126" ht="12.75">
      <c r="G2126" s="1"/>
    </row>
    <row r="2127" ht="12.75">
      <c r="G2127" s="1"/>
    </row>
    <row r="2128" ht="12.75">
      <c r="G2128" s="1"/>
    </row>
    <row r="2129" ht="12.75">
      <c r="G2129" s="1"/>
    </row>
    <row r="2130" ht="12.75">
      <c r="G2130" s="1"/>
    </row>
    <row r="2131" ht="12.75">
      <c r="G2131" s="1"/>
    </row>
    <row r="2132" ht="12.75">
      <c r="G2132" s="1"/>
    </row>
    <row r="2133" ht="12.75">
      <c r="G2133" s="1"/>
    </row>
    <row r="2134" ht="12.75">
      <c r="G2134" s="1"/>
    </row>
    <row r="2135" ht="12.75">
      <c r="G2135" s="1"/>
    </row>
    <row r="2136" ht="12.75">
      <c r="G2136" s="1"/>
    </row>
    <row r="2137" ht="12.75">
      <c r="G2137" s="1"/>
    </row>
    <row r="2138" ht="12.75">
      <c r="G2138" s="1"/>
    </row>
    <row r="2139" ht="12.75">
      <c r="G2139" s="1"/>
    </row>
    <row r="2140" ht="12.75">
      <c r="G2140" s="1"/>
    </row>
    <row r="2141" ht="12.75">
      <c r="G2141" s="1"/>
    </row>
    <row r="2142" ht="12.75">
      <c r="G2142" s="1"/>
    </row>
    <row r="2143" ht="12.75">
      <c r="G2143" s="1"/>
    </row>
    <row r="2144" ht="12.75">
      <c r="G2144" s="1"/>
    </row>
    <row r="2145" ht="12.75">
      <c r="G2145" s="1"/>
    </row>
    <row r="2146" ht="12.75">
      <c r="G2146" s="1"/>
    </row>
    <row r="2147" ht="12.75">
      <c r="G2147" s="1"/>
    </row>
    <row r="2148" ht="12.75">
      <c r="G2148" s="1"/>
    </row>
    <row r="2149" ht="12.75">
      <c r="G2149" s="1"/>
    </row>
    <row r="2150" ht="12.75">
      <c r="G2150" s="1"/>
    </row>
    <row r="2151" ht="12.75">
      <c r="G2151" s="1"/>
    </row>
    <row r="2152" ht="12.75">
      <c r="G2152" s="1"/>
    </row>
    <row r="2153" ht="12.75">
      <c r="G2153" s="1"/>
    </row>
    <row r="2154" ht="12.75">
      <c r="G2154" s="1"/>
    </row>
    <row r="2155" ht="12.75">
      <c r="G2155" s="1"/>
    </row>
    <row r="2156" ht="12.75">
      <c r="G2156" s="1"/>
    </row>
    <row r="2157" ht="12.75">
      <c r="G2157" s="1"/>
    </row>
    <row r="2158" ht="12.75">
      <c r="G2158" s="1"/>
    </row>
    <row r="2159" ht="12.75">
      <c r="G2159" s="1"/>
    </row>
    <row r="2160" ht="12.75">
      <c r="G2160" s="1"/>
    </row>
    <row r="2161" ht="12.75">
      <c r="G2161" s="1"/>
    </row>
    <row r="2162" ht="12.75">
      <c r="G2162" s="1"/>
    </row>
    <row r="2163" ht="12.75">
      <c r="G2163" s="1"/>
    </row>
    <row r="2164" ht="12.75">
      <c r="G2164" s="1"/>
    </row>
    <row r="2165" ht="12.75">
      <c r="G2165" s="1"/>
    </row>
    <row r="2166" ht="12.75">
      <c r="G2166" s="1"/>
    </row>
    <row r="2167" ht="12.75">
      <c r="G2167" s="1"/>
    </row>
    <row r="2168" ht="12.75">
      <c r="G2168" s="1"/>
    </row>
    <row r="2169" ht="12.75">
      <c r="G2169" s="1"/>
    </row>
    <row r="2170" ht="12.75">
      <c r="G2170" s="1"/>
    </row>
    <row r="2171" ht="12.75">
      <c r="G2171" s="1"/>
    </row>
    <row r="2172" ht="12.75">
      <c r="G2172" s="1"/>
    </row>
    <row r="2173" ht="12.75">
      <c r="G2173" s="1"/>
    </row>
    <row r="2174" ht="12.75">
      <c r="G2174" s="1"/>
    </row>
    <row r="2175" ht="12.75">
      <c r="G2175" s="1"/>
    </row>
    <row r="2176" ht="12.75">
      <c r="G2176" s="1"/>
    </row>
    <row r="2177" ht="12.75">
      <c r="G2177" s="1"/>
    </row>
    <row r="2178" ht="12.75">
      <c r="G2178" s="1"/>
    </row>
    <row r="2179" ht="12.75">
      <c r="G2179" s="1"/>
    </row>
    <row r="2180" ht="12.75">
      <c r="G2180" s="1"/>
    </row>
    <row r="2181" ht="12.75">
      <c r="G2181" s="1"/>
    </row>
    <row r="2182" ht="12.75">
      <c r="G2182" s="1"/>
    </row>
    <row r="2183" ht="12.75">
      <c r="G2183" s="1"/>
    </row>
    <row r="2184" ht="12.75">
      <c r="G2184" s="1"/>
    </row>
    <row r="2185" ht="12.75">
      <c r="G2185" s="1"/>
    </row>
    <row r="2186" ht="12.75">
      <c r="G2186" s="1"/>
    </row>
    <row r="2187" ht="12.75">
      <c r="G2187" s="1"/>
    </row>
    <row r="2188" ht="12.75">
      <c r="G2188" s="1"/>
    </row>
    <row r="2189" ht="12.75">
      <c r="G2189" s="1"/>
    </row>
    <row r="2190" ht="12.75">
      <c r="G2190" s="1"/>
    </row>
    <row r="2191" ht="12.75">
      <c r="G2191" s="1"/>
    </row>
    <row r="2192" ht="12.75">
      <c r="G2192" s="1"/>
    </row>
    <row r="2193" ht="12.75">
      <c r="G2193" s="1"/>
    </row>
    <row r="2194" ht="12.75">
      <c r="G2194" s="1"/>
    </row>
    <row r="2195" ht="12.75">
      <c r="G2195" s="1"/>
    </row>
    <row r="2196" ht="12.75">
      <c r="G2196" s="1"/>
    </row>
    <row r="2197" ht="12.75">
      <c r="G2197" s="1"/>
    </row>
    <row r="2198" ht="12.75">
      <c r="G2198" s="1"/>
    </row>
    <row r="2199" ht="12.75">
      <c r="G2199" s="1"/>
    </row>
    <row r="2200" ht="12.75">
      <c r="G2200" s="1"/>
    </row>
    <row r="2201" ht="12.75">
      <c r="G2201" s="1"/>
    </row>
    <row r="2202" ht="12.75">
      <c r="G2202" s="1"/>
    </row>
    <row r="2203" ht="12.75">
      <c r="G2203" s="1"/>
    </row>
    <row r="2204" ht="12.75">
      <c r="G2204" s="1"/>
    </row>
    <row r="2205" ht="12.75">
      <c r="G2205" s="1"/>
    </row>
    <row r="2206" ht="12.75">
      <c r="G2206" s="1"/>
    </row>
    <row r="2207" ht="12.75">
      <c r="G2207" s="1"/>
    </row>
    <row r="2208" ht="12.75">
      <c r="G2208" s="1"/>
    </row>
    <row r="2209" ht="12.75">
      <c r="G2209" s="1"/>
    </row>
    <row r="2210" ht="12.75">
      <c r="G2210" s="1"/>
    </row>
    <row r="2211" ht="12.75">
      <c r="G2211" s="1"/>
    </row>
    <row r="2212" ht="12.75">
      <c r="G2212" s="1"/>
    </row>
    <row r="2213" ht="12.75">
      <c r="G2213" s="1"/>
    </row>
    <row r="2214" ht="12.75">
      <c r="G2214" s="1"/>
    </row>
    <row r="2215" ht="12.75">
      <c r="G2215" s="1"/>
    </row>
    <row r="2216" ht="12.75">
      <c r="G2216" s="1"/>
    </row>
    <row r="2217" ht="12.75">
      <c r="G2217" s="1"/>
    </row>
    <row r="2218" ht="12.75">
      <c r="G2218" s="1"/>
    </row>
    <row r="2219" ht="12.75">
      <c r="G2219" s="1"/>
    </row>
    <row r="2220" ht="12.75">
      <c r="G2220" s="1"/>
    </row>
    <row r="2221" ht="12.75">
      <c r="G2221" s="1"/>
    </row>
    <row r="2222" ht="12.75">
      <c r="G2222" s="1"/>
    </row>
    <row r="2223" ht="12.75">
      <c r="G2223" s="1"/>
    </row>
    <row r="2224" ht="12.75">
      <c r="G2224" s="1"/>
    </row>
    <row r="2225" ht="12.75">
      <c r="G2225" s="1"/>
    </row>
    <row r="2226" ht="12.75">
      <c r="G2226" s="1"/>
    </row>
    <row r="2227" ht="12.75">
      <c r="G2227" s="1"/>
    </row>
    <row r="2228" ht="12.75">
      <c r="G2228" s="1"/>
    </row>
    <row r="2229" ht="12.75">
      <c r="G2229" s="1"/>
    </row>
    <row r="2230" ht="12.75">
      <c r="G2230" s="1"/>
    </row>
    <row r="2231" ht="12.75">
      <c r="G2231" s="1"/>
    </row>
    <row r="2232" ht="12.75">
      <c r="G2232" s="1"/>
    </row>
    <row r="2233" ht="12.75">
      <c r="G2233" s="1"/>
    </row>
    <row r="2234" ht="12.75">
      <c r="G2234" s="1"/>
    </row>
    <row r="2235" ht="12.75">
      <c r="G2235" s="1"/>
    </row>
    <row r="2236" ht="12.75">
      <c r="G2236" s="1"/>
    </row>
    <row r="2237" ht="12.75">
      <c r="G2237" s="1"/>
    </row>
    <row r="2238" ht="12.75">
      <c r="G2238" s="1"/>
    </row>
    <row r="2239" ht="12.75">
      <c r="G2239" s="1"/>
    </row>
    <row r="2240" ht="12.75">
      <c r="G2240" s="1"/>
    </row>
    <row r="2241" ht="12.75">
      <c r="G2241" s="1"/>
    </row>
    <row r="2242" ht="12.75">
      <c r="G2242" s="1"/>
    </row>
    <row r="2243" ht="12.75">
      <c r="G2243" s="1"/>
    </row>
    <row r="2244" ht="12.75">
      <c r="G2244" s="1"/>
    </row>
    <row r="2245" ht="12.75">
      <c r="G2245" s="1"/>
    </row>
    <row r="2246" ht="12.75">
      <c r="G2246" s="1"/>
    </row>
    <row r="2247" ht="12.75">
      <c r="G2247" s="1"/>
    </row>
    <row r="2248" ht="12.75">
      <c r="G2248" s="1"/>
    </row>
    <row r="2249" ht="12.75">
      <c r="G2249" s="1"/>
    </row>
    <row r="2250" ht="12.75">
      <c r="G2250" s="1"/>
    </row>
    <row r="2251" ht="12.75">
      <c r="G2251" s="1"/>
    </row>
    <row r="2252" ht="12.75">
      <c r="G2252" s="1"/>
    </row>
    <row r="2253" ht="12.75">
      <c r="G2253" s="1"/>
    </row>
    <row r="2254" ht="12.75">
      <c r="G2254" s="1"/>
    </row>
    <row r="2255" ht="12.75">
      <c r="G2255" s="1"/>
    </row>
    <row r="2256" ht="12.75">
      <c r="G2256" s="1"/>
    </row>
    <row r="2257" ht="12.75">
      <c r="G2257" s="1"/>
    </row>
    <row r="2258" ht="12.75">
      <c r="G2258" s="1"/>
    </row>
    <row r="2259" ht="12.75">
      <c r="G2259" s="1"/>
    </row>
    <row r="2260" ht="12.75">
      <c r="G2260" s="1"/>
    </row>
    <row r="2261" ht="12.75">
      <c r="G2261" s="1"/>
    </row>
    <row r="2262" ht="12.75">
      <c r="G2262" s="1"/>
    </row>
    <row r="2263" ht="12.75">
      <c r="G2263" s="1"/>
    </row>
    <row r="2264" ht="12.75">
      <c r="G2264" s="1"/>
    </row>
    <row r="2265" ht="12.75">
      <c r="G2265" s="1"/>
    </row>
    <row r="2266" ht="12.75">
      <c r="G2266" s="1"/>
    </row>
    <row r="2267" ht="12.75">
      <c r="G2267" s="1"/>
    </row>
    <row r="2268" ht="12.75">
      <c r="G2268" s="1"/>
    </row>
    <row r="2269" ht="12.75">
      <c r="G2269" s="1"/>
    </row>
    <row r="2270" ht="12.75">
      <c r="G2270" s="1"/>
    </row>
    <row r="2271" ht="12.75">
      <c r="G2271" s="1"/>
    </row>
    <row r="2272" ht="12.75">
      <c r="G2272" s="1"/>
    </row>
    <row r="2273" ht="12.75">
      <c r="G2273" s="1"/>
    </row>
    <row r="2274" ht="12.75">
      <c r="G2274" s="1"/>
    </row>
    <row r="2275" ht="12.75">
      <c r="G2275" s="1"/>
    </row>
    <row r="2276" ht="12.75">
      <c r="G2276" s="1"/>
    </row>
    <row r="2277" ht="12.75">
      <c r="G2277" s="1"/>
    </row>
    <row r="2278" ht="12.75">
      <c r="G2278" s="1"/>
    </row>
    <row r="2279" ht="12.75">
      <c r="G2279" s="1"/>
    </row>
    <row r="2280" ht="12.75">
      <c r="G2280" s="1"/>
    </row>
    <row r="2281" ht="12.75">
      <c r="G2281" s="1"/>
    </row>
    <row r="2282" ht="12.75">
      <c r="G2282" s="1"/>
    </row>
    <row r="2283" ht="12.75">
      <c r="G2283" s="1"/>
    </row>
    <row r="2284" ht="12.75">
      <c r="G2284" s="1"/>
    </row>
    <row r="2285" ht="12.75">
      <c r="G2285" s="1"/>
    </row>
    <row r="2286" ht="12.75">
      <c r="G2286" s="1"/>
    </row>
    <row r="2287" ht="12.75">
      <c r="G2287" s="1"/>
    </row>
    <row r="2288" ht="12.75">
      <c r="G2288" s="1"/>
    </row>
    <row r="2289" ht="12.75">
      <c r="G2289" s="1"/>
    </row>
    <row r="2290" ht="12.75">
      <c r="G2290" s="1"/>
    </row>
    <row r="2291" ht="12.75">
      <c r="G2291" s="1"/>
    </row>
    <row r="2292" ht="12.75">
      <c r="G2292" s="1"/>
    </row>
    <row r="2293" ht="12.75">
      <c r="G2293" s="1"/>
    </row>
    <row r="2294" ht="12.75">
      <c r="G2294" s="1"/>
    </row>
    <row r="2295" ht="12.75">
      <c r="G2295" s="1"/>
    </row>
    <row r="2296" ht="12.75">
      <c r="G2296" s="1"/>
    </row>
    <row r="2297" ht="12.75">
      <c r="G2297" s="1"/>
    </row>
    <row r="2298" ht="12.75">
      <c r="G2298" s="1"/>
    </row>
    <row r="2299" ht="12.75">
      <c r="G2299" s="1"/>
    </row>
    <row r="2300" ht="12.75">
      <c r="G2300" s="1"/>
    </row>
    <row r="2301" ht="12.75">
      <c r="G2301" s="1"/>
    </row>
    <row r="2302" ht="12.75">
      <c r="G2302" s="1"/>
    </row>
    <row r="2303" ht="12.75">
      <c r="G2303" s="1"/>
    </row>
    <row r="2304" ht="12.75">
      <c r="G2304" s="1"/>
    </row>
    <row r="2305" ht="12.75">
      <c r="G2305" s="1"/>
    </row>
    <row r="2306" ht="12.75">
      <c r="G2306" s="1"/>
    </row>
    <row r="2307" ht="12.75">
      <c r="G2307" s="1"/>
    </row>
    <row r="2308" ht="12.75">
      <c r="G2308" s="1"/>
    </row>
    <row r="2309" ht="12.75">
      <c r="G2309" s="1"/>
    </row>
    <row r="2310" ht="12.75">
      <c r="G2310" s="1"/>
    </row>
    <row r="2311" ht="12.75">
      <c r="G2311" s="1"/>
    </row>
    <row r="2312" ht="12.75">
      <c r="G2312" s="1"/>
    </row>
    <row r="2313" ht="12.75">
      <c r="G2313" s="1"/>
    </row>
    <row r="2314" ht="12.75">
      <c r="G2314" s="1"/>
    </row>
    <row r="2315" ht="12.75">
      <c r="G2315" s="1"/>
    </row>
    <row r="2316" ht="12.75">
      <c r="G2316" s="1"/>
    </row>
    <row r="2317" ht="12.75">
      <c r="G2317" s="1"/>
    </row>
    <row r="2318" ht="12.75">
      <c r="G2318" s="1"/>
    </row>
    <row r="2319" ht="12.75">
      <c r="G2319" s="1"/>
    </row>
    <row r="2320" ht="12.75">
      <c r="G2320" s="1"/>
    </row>
    <row r="2321" ht="12.75">
      <c r="G2321" s="1"/>
    </row>
    <row r="2322" ht="12.75">
      <c r="G2322" s="1"/>
    </row>
    <row r="2323" ht="12.75">
      <c r="G2323" s="1"/>
    </row>
    <row r="2324" ht="12.75">
      <c r="G2324" s="1"/>
    </row>
    <row r="2325" ht="12.75">
      <c r="G2325" s="1"/>
    </row>
    <row r="2326" ht="12.75">
      <c r="G2326" s="1"/>
    </row>
    <row r="2327" ht="12.75">
      <c r="G2327" s="1"/>
    </row>
    <row r="2328" ht="12.75">
      <c r="G2328" s="1"/>
    </row>
    <row r="2329" ht="12.75">
      <c r="G2329" s="1"/>
    </row>
    <row r="2330" ht="12.75">
      <c r="G2330" s="1"/>
    </row>
    <row r="2331" ht="12.75">
      <c r="G2331" s="1"/>
    </row>
    <row r="2332" ht="12.75">
      <c r="G2332" s="1"/>
    </row>
    <row r="2333" ht="12.75">
      <c r="G2333" s="1"/>
    </row>
    <row r="2334" ht="12.75">
      <c r="G2334" s="1"/>
    </row>
    <row r="2335" ht="12.75">
      <c r="G2335" s="1"/>
    </row>
    <row r="2336" ht="12.75">
      <c r="G2336" s="1"/>
    </row>
    <row r="2337" ht="12.75">
      <c r="G2337" s="1"/>
    </row>
    <row r="2338" ht="12.75">
      <c r="G2338" s="1"/>
    </row>
    <row r="2339" ht="12.75">
      <c r="G2339" s="1"/>
    </row>
    <row r="2340" ht="12.75">
      <c r="G2340" s="1"/>
    </row>
    <row r="2341" ht="12.75">
      <c r="G2341" s="1"/>
    </row>
    <row r="2342" ht="12.75">
      <c r="G2342" s="1"/>
    </row>
    <row r="2343" ht="12.75">
      <c r="G2343" s="1"/>
    </row>
    <row r="2344" ht="12.75">
      <c r="G2344" s="1"/>
    </row>
    <row r="2345" ht="12.75">
      <c r="G2345" s="1"/>
    </row>
    <row r="2346" ht="12.75">
      <c r="G2346" s="1"/>
    </row>
    <row r="2347" ht="12.75">
      <c r="G2347" s="1"/>
    </row>
    <row r="2348" ht="12.75">
      <c r="G2348" s="1"/>
    </row>
    <row r="2349" ht="12.75">
      <c r="G2349" s="1"/>
    </row>
    <row r="2350" ht="12.75">
      <c r="G2350" s="1"/>
    </row>
    <row r="2351" ht="12.75">
      <c r="G2351" s="1"/>
    </row>
    <row r="2352" ht="12.75">
      <c r="G2352" s="1"/>
    </row>
    <row r="2353" ht="12.75">
      <c r="G2353" s="1"/>
    </row>
    <row r="2354" ht="12.75">
      <c r="G2354" s="1"/>
    </row>
    <row r="2355" ht="12.75">
      <c r="G2355" s="1"/>
    </row>
    <row r="2356" ht="12.75">
      <c r="G2356" s="1"/>
    </row>
    <row r="2357" ht="12.75">
      <c r="G2357" s="1"/>
    </row>
    <row r="2358" ht="12.75">
      <c r="G2358" s="1"/>
    </row>
    <row r="2359" ht="12.75">
      <c r="G2359" s="1"/>
    </row>
    <row r="2360" ht="12.75">
      <c r="G2360" s="1"/>
    </row>
    <row r="2361" ht="12.75">
      <c r="G2361" s="1"/>
    </row>
    <row r="2362" ht="12.75">
      <c r="G2362" s="1"/>
    </row>
    <row r="2363" ht="12.75">
      <c r="G2363" s="1"/>
    </row>
    <row r="2364" ht="12.75">
      <c r="G2364" s="1"/>
    </row>
    <row r="2365" ht="12.75">
      <c r="G2365" s="1"/>
    </row>
    <row r="2366" ht="12.75">
      <c r="G2366" s="1"/>
    </row>
    <row r="2367" ht="12.75">
      <c r="G2367" s="1"/>
    </row>
    <row r="2368" ht="12.75">
      <c r="G2368" s="1"/>
    </row>
    <row r="2369" ht="12.75">
      <c r="G2369" s="1"/>
    </row>
    <row r="2370" ht="12.75">
      <c r="G2370" s="1"/>
    </row>
    <row r="2371" ht="12.75">
      <c r="G2371" s="1"/>
    </row>
    <row r="2372" ht="12.75">
      <c r="G2372" s="1"/>
    </row>
    <row r="2373" ht="12.75">
      <c r="G2373" s="1"/>
    </row>
    <row r="2374" ht="12.75">
      <c r="G2374" s="1"/>
    </row>
    <row r="2375" ht="12.75">
      <c r="G2375" s="1"/>
    </row>
    <row r="2376" ht="12.75">
      <c r="G2376" s="1"/>
    </row>
    <row r="2377" ht="12.75">
      <c r="G2377" s="1"/>
    </row>
    <row r="2378" ht="12.75">
      <c r="G2378" s="1"/>
    </row>
    <row r="2379" ht="12.75">
      <c r="G2379" s="1"/>
    </row>
    <row r="2380" ht="12.75">
      <c r="G2380" s="1"/>
    </row>
    <row r="2381" ht="12.75">
      <c r="G2381" s="1"/>
    </row>
    <row r="2382" ht="12.75">
      <c r="G2382" s="1"/>
    </row>
    <row r="2383" ht="12.75">
      <c r="G2383" s="1"/>
    </row>
    <row r="2384" ht="12.75">
      <c r="G2384" s="1"/>
    </row>
    <row r="2385" ht="12.75">
      <c r="G2385" s="1"/>
    </row>
    <row r="2386" ht="12.75">
      <c r="G2386" s="1"/>
    </row>
    <row r="2387" ht="12.75">
      <c r="G2387" s="1"/>
    </row>
    <row r="2388" ht="12.75">
      <c r="G2388" s="1"/>
    </row>
    <row r="2389" ht="12.75">
      <c r="G2389" s="1"/>
    </row>
    <row r="2390" ht="12.75">
      <c r="G2390" s="1"/>
    </row>
    <row r="2391" ht="12.75">
      <c r="G2391" s="1"/>
    </row>
    <row r="2392" ht="12.75">
      <c r="G2392" s="1"/>
    </row>
    <row r="2393" ht="12.75">
      <c r="G2393" s="1"/>
    </row>
    <row r="2394" ht="12.75">
      <c r="G2394" s="1"/>
    </row>
    <row r="2395" ht="12.75">
      <c r="G2395" s="1"/>
    </row>
    <row r="2396" ht="12.75">
      <c r="G2396" s="1"/>
    </row>
    <row r="2397" ht="12.75">
      <c r="G2397" s="1"/>
    </row>
    <row r="2398" ht="12.75">
      <c r="G2398" s="1"/>
    </row>
    <row r="2399" ht="12.75">
      <c r="G2399" s="1"/>
    </row>
    <row r="2400" ht="12.75">
      <c r="G2400" s="1"/>
    </row>
    <row r="2401" ht="12.75">
      <c r="G2401" s="1"/>
    </row>
    <row r="2402" ht="12.75">
      <c r="G2402" s="1"/>
    </row>
    <row r="2403" ht="12.75">
      <c r="G2403" s="1"/>
    </row>
    <row r="2404" ht="12.75">
      <c r="G2404" s="1"/>
    </row>
    <row r="2405" ht="12.75">
      <c r="G2405" s="1"/>
    </row>
    <row r="2406" ht="12.75">
      <c r="G2406" s="1"/>
    </row>
    <row r="2407" ht="12.75">
      <c r="G2407" s="1"/>
    </row>
    <row r="2408" ht="12.75">
      <c r="G2408" s="1"/>
    </row>
    <row r="2409" ht="12.75">
      <c r="G2409" s="1"/>
    </row>
    <row r="2410" ht="12.75">
      <c r="G2410" s="1"/>
    </row>
    <row r="2411" ht="12.75">
      <c r="G2411" s="1"/>
    </row>
    <row r="2412" ht="12.75">
      <c r="G2412" s="1"/>
    </row>
    <row r="2413" ht="12.75">
      <c r="G2413" s="1"/>
    </row>
    <row r="2414" ht="12.75">
      <c r="G2414" s="1"/>
    </row>
    <row r="2415" ht="12.75">
      <c r="G2415" s="1"/>
    </row>
    <row r="2416" ht="12.75">
      <c r="G2416" s="1"/>
    </row>
    <row r="2417" ht="12.75">
      <c r="G2417" s="1"/>
    </row>
    <row r="2418" ht="12.75">
      <c r="G2418" s="1"/>
    </row>
    <row r="2419" ht="12.75">
      <c r="G2419" s="1"/>
    </row>
    <row r="2420" ht="12.75">
      <c r="G2420" s="1"/>
    </row>
    <row r="2421" ht="12.75">
      <c r="G2421" s="1"/>
    </row>
    <row r="2422" ht="12.75">
      <c r="G2422" s="1"/>
    </row>
    <row r="2423" ht="12.75">
      <c r="G2423" s="1"/>
    </row>
    <row r="2424" ht="12.75">
      <c r="G2424" s="1"/>
    </row>
    <row r="2425" ht="12.75">
      <c r="G2425" s="1"/>
    </row>
    <row r="2426" ht="12.75">
      <c r="G2426" s="1"/>
    </row>
    <row r="2427" ht="12.75">
      <c r="G2427" s="1"/>
    </row>
    <row r="2428" ht="12.75">
      <c r="G2428" s="1"/>
    </row>
    <row r="2429" ht="12.75">
      <c r="G2429" s="1"/>
    </row>
    <row r="2430" ht="12.75">
      <c r="G2430" s="1"/>
    </row>
    <row r="2431" ht="12.75">
      <c r="G2431" s="1"/>
    </row>
    <row r="2432" ht="12.75">
      <c r="G2432" s="1"/>
    </row>
    <row r="2433" ht="12.75">
      <c r="G2433" s="1"/>
    </row>
    <row r="2434" ht="12.75">
      <c r="G2434" s="1"/>
    </row>
    <row r="2435" ht="12.75">
      <c r="G2435" s="1"/>
    </row>
    <row r="2436" ht="12.75">
      <c r="G2436" s="1"/>
    </row>
    <row r="2437" ht="12.75">
      <c r="G2437" s="1"/>
    </row>
    <row r="2438" ht="12.75">
      <c r="G2438" s="1"/>
    </row>
    <row r="2439" ht="12.75">
      <c r="G2439" s="1"/>
    </row>
    <row r="2440" ht="12.75">
      <c r="G2440" s="1"/>
    </row>
    <row r="2441" ht="12.75">
      <c r="G2441" s="1"/>
    </row>
    <row r="2442" ht="12.75">
      <c r="G2442" s="1"/>
    </row>
    <row r="2443" ht="12.75">
      <c r="G2443" s="1"/>
    </row>
    <row r="2444" ht="12.75">
      <c r="G2444" s="1"/>
    </row>
    <row r="2445" ht="12.75">
      <c r="G2445" s="1"/>
    </row>
    <row r="2446" ht="12.75">
      <c r="G2446" s="1"/>
    </row>
    <row r="2447" ht="12.75">
      <c r="G2447" s="1"/>
    </row>
    <row r="2448" ht="12.75">
      <c r="G2448" s="1"/>
    </row>
    <row r="2449" ht="12.75">
      <c r="G2449" s="1"/>
    </row>
    <row r="2450" ht="12.75">
      <c r="G2450" s="1"/>
    </row>
    <row r="2451" ht="12.75">
      <c r="G2451" s="1"/>
    </row>
    <row r="2452" ht="12.75">
      <c r="G2452" s="1"/>
    </row>
    <row r="2453" ht="12.75">
      <c r="G2453" s="1"/>
    </row>
    <row r="2454" ht="12.75">
      <c r="G2454" s="1"/>
    </row>
    <row r="2455" ht="12.75">
      <c r="G2455" s="1"/>
    </row>
    <row r="2456" ht="12.75">
      <c r="G2456" s="1"/>
    </row>
    <row r="2457" ht="12.75">
      <c r="G2457" s="1"/>
    </row>
    <row r="2458" ht="12.75">
      <c r="G2458" s="1"/>
    </row>
    <row r="2459" ht="12.75">
      <c r="G2459" s="1"/>
    </row>
    <row r="2460" ht="12.75">
      <c r="G2460" s="1"/>
    </row>
    <row r="2461" ht="12.75">
      <c r="G2461" s="1"/>
    </row>
    <row r="2462" ht="12.75">
      <c r="G2462" s="1"/>
    </row>
    <row r="2463" ht="12.75">
      <c r="G2463" s="1"/>
    </row>
    <row r="2464" ht="12.75">
      <c r="G2464" s="1"/>
    </row>
    <row r="2465" ht="12.75">
      <c r="G2465" s="1"/>
    </row>
    <row r="2466" ht="12.75">
      <c r="G2466" s="1"/>
    </row>
    <row r="2467" ht="12.75">
      <c r="G2467" s="1"/>
    </row>
    <row r="2468" ht="12.75">
      <c r="G2468" s="1"/>
    </row>
    <row r="2469" ht="12.75">
      <c r="G2469" s="1"/>
    </row>
    <row r="2470" ht="12.75">
      <c r="G2470" s="1"/>
    </row>
    <row r="2471" ht="12.75">
      <c r="G2471" s="1"/>
    </row>
    <row r="2472" ht="12.75">
      <c r="G2472" s="1"/>
    </row>
    <row r="2473" ht="12.75">
      <c r="G2473" s="1"/>
    </row>
    <row r="2474" ht="12.75">
      <c r="G2474" s="1"/>
    </row>
    <row r="2475" ht="12.75">
      <c r="G2475" s="1"/>
    </row>
    <row r="2476" ht="12.75">
      <c r="G2476" s="1"/>
    </row>
    <row r="2477" ht="12.75">
      <c r="G2477" s="1"/>
    </row>
    <row r="2478" ht="12.75">
      <c r="G2478" s="1"/>
    </row>
    <row r="2479" ht="12.75">
      <c r="G2479" s="1"/>
    </row>
    <row r="2480" ht="12.75">
      <c r="G2480" s="1"/>
    </row>
    <row r="2481" ht="12.75">
      <c r="G2481" s="1"/>
    </row>
    <row r="2482" ht="12.75">
      <c r="G2482" s="1"/>
    </row>
    <row r="2483" ht="12.75">
      <c r="G2483" s="1"/>
    </row>
    <row r="2484" ht="12.75">
      <c r="G2484" s="1"/>
    </row>
    <row r="2485" ht="12.75">
      <c r="G2485" s="1"/>
    </row>
    <row r="2486" ht="12.75">
      <c r="G2486" s="1"/>
    </row>
    <row r="2487" ht="12.75">
      <c r="G2487" s="1"/>
    </row>
    <row r="2488" ht="12.75">
      <c r="G2488" s="1"/>
    </row>
    <row r="2489" ht="12.75">
      <c r="G2489" s="1"/>
    </row>
    <row r="2490" ht="12.75">
      <c r="G2490" s="1"/>
    </row>
    <row r="2491" ht="12.75">
      <c r="G2491" s="1"/>
    </row>
    <row r="2492" ht="12.75">
      <c r="G2492" s="1"/>
    </row>
    <row r="2493" ht="12.75">
      <c r="G2493" s="1"/>
    </row>
    <row r="2494" ht="12.75">
      <c r="G2494" s="1"/>
    </row>
    <row r="2495" ht="12.75">
      <c r="G2495" s="1"/>
    </row>
    <row r="2496" ht="12.75">
      <c r="G2496" s="1"/>
    </row>
    <row r="2497" ht="12.75">
      <c r="G2497" s="1"/>
    </row>
    <row r="2498" ht="12.75">
      <c r="G2498" s="1"/>
    </row>
    <row r="2499" ht="12.75">
      <c r="G2499" s="1"/>
    </row>
    <row r="2500" ht="12.75">
      <c r="G2500" s="1"/>
    </row>
    <row r="2501" ht="12.75">
      <c r="G2501" s="1"/>
    </row>
    <row r="2502" ht="12.75">
      <c r="G2502" s="1"/>
    </row>
    <row r="2503" ht="12.75">
      <c r="G2503" s="1"/>
    </row>
    <row r="2504" ht="12.75">
      <c r="G2504" s="1"/>
    </row>
    <row r="2505" ht="12.75">
      <c r="G2505" s="1"/>
    </row>
    <row r="2506" ht="12.75">
      <c r="G2506" s="1"/>
    </row>
    <row r="2507" ht="12.75">
      <c r="G2507" s="1"/>
    </row>
    <row r="2508" ht="12.75">
      <c r="G2508" s="1"/>
    </row>
    <row r="2509" ht="12.75">
      <c r="G2509" s="1"/>
    </row>
    <row r="2510" ht="12.75">
      <c r="G2510" s="1"/>
    </row>
    <row r="2511" ht="12.75">
      <c r="G2511" s="1"/>
    </row>
    <row r="2512" ht="12.75">
      <c r="G2512" s="1"/>
    </row>
    <row r="2513" ht="12.75">
      <c r="G2513" s="1"/>
    </row>
    <row r="2514" ht="12.75">
      <c r="G2514" s="1"/>
    </row>
    <row r="2515" ht="12.75">
      <c r="G2515" s="1"/>
    </row>
    <row r="2516" ht="12.75">
      <c r="G2516" s="1"/>
    </row>
    <row r="2517" ht="12.75">
      <c r="G2517" s="1"/>
    </row>
    <row r="2518" ht="12.75">
      <c r="G2518" s="1"/>
    </row>
    <row r="2519" ht="12.75">
      <c r="G2519" s="1"/>
    </row>
    <row r="2520" ht="12.75">
      <c r="G2520" s="1"/>
    </row>
    <row r="2521" ht="12.75">
      <c r="G2521" s="1"/>
    </row>
    <row r="2522" ht="12.75">
      <c r="G2522" s="1"/>
    </row>
    <row r="2523" ht="12.75">
      <c r="G2523" s="1"/>
    </row>
    <row r="2524" ht="12.75">
      <c r="G2524" s="1"/>
    </row>
    <row r="2525" ht="12.75">
      <c r="G2525" s="1"/>
    </row>
    <row r="2526" ht="12.75">
      <c r="G2526" s="1"/>
    </row>
    <row r="2527" ht="12.75">
      <c r="G2527" s="1"/>
    </row>
    <row r="2528" ht="12.75">
      <c r="G2528" s="1"/>
    </row>
    <row r="2529" ht="12.75">
      <c r="G2529" s="1"/>
    </row>
    <row r="2530" ht="12.75">
      <c r="G2530" s="1"/>
    </row>
    <row r="2531" ht="12.75">
      <c r="G2531" s="1"/>
    </row>
    <row r="2532" ht="12.75">
      <c r="G2532" s="1"/>
    </row>
    <row r="2533" ht="12.75">
      <c r="G2533" s="1"/>
    </row>
    <row r="2534" ht="12.75">
      <c r="G2534" s="1"/>
    </row>
    <row r="2535" ht="12.75">
      <c r="G2535" s="1"/>
    </row>
    <row r="2536" ht="12.75">
      <c r="G2536" s="1"/>
    </row>
    <row r="2537" ht="12.75">
      <c r="G2537" s="1"/>
    </row>
    <row r="2538" ht="12.75">
      <c r="G2538" s="1"/>
    </row>
    <row r="2539" ht="12.75">
      <c r="G2539" s="1"/>
    </row>
    <row r="2540" ht="12.75">
      <c r="G2540" s="1"/>
    </row>
    <row r="2541" ht="12.75">
      <c r="G2541" s="1"/>
    </row>
    <row r="2542" ht="12.75">
      <c r="G2542" s="1"/>
    </row>
    <row r="2543" ht="12.75">
      <c r="G2543" s="1"/>
    </row>
    <row r="2544" ht="12.75">
      <c r="G2544" s="1"/>
    </row>
    <row r="2545" ht="12.75">
      <c r="G2545" s="1"/>
    </row>
    <row r="2546" ht="12.75">
      <c r="G2546" s="1"/>
    </row>
    <row r="2547" ht="12.75">
      <c r="G2547" s="1"/>
    </row>
    <row r="2548" ht="12.75">
      <c r="G2548" s="1"/>
    </row>
    <row r="2549" ht="12.75">
      <c r="G2549" s="1"/>
    </row>
    <row r="2550" ht="12.75">
      <c r="G2550" s="1"/>
    </row>
    <row r="2551" ht="12.75">
      <c r="G2551" s="1"/>
    </row>
    <row r="2552" ht="12.75">
      <c r="G2552" s="1"/>
    </row>
    <row r="2553" ht="12.75">
      <c r="G2553" s="1"/>
    </row>
    <row r="2554" ht="12.75">
      <c r="G2554" s="1"/>
    </row>
    <row r="2555" ht="12.75">
      <c r="G2555" s="1"/>
    </row>
    <row r="2556" ht="12.75">
      <c r="G2556" s="1"/>
    </row>
    <row r="2557" ht="12.75">
      <c r="G2557" s="1"/>
    </row>
    <row r="2558" ht="12.75">
      <c r="G2558" s="1"/>
    </row>
    <row r="2559" ht="12.75">
      <c r="G2559" s="1"/>
    </row>
    <row r="2560" ht="12.75">
      <c r="G2560" s="1"/>
    </row>
    <row r="2561" ht="12.75">
      <c r="G2561" s="1"/>
    </row>
    <row r="2562" ht="12.75">
      <c r="G2562" s="1"/>
    </row>
    <row r="2563" ht="12.75">
      <c r="G2563" s="1"/>
    </row>
    <row r="2564" ht="12.75">
      <c r="G2564" s="1"/>
    </row>
    <row r="2565" ht="12.75">
      <c r="G2565" s="1"/>
    </row>
    <row r="2566" ht="12.75">
      <c r="G2566" s="1"/>
    </row>
    <row r="2567" ht="12.75">
      <c r="G2567" s="1"/>
    </row>
    <row r="2568" ht="12.75">
      <c r="G2568" s="1"/>
    </row>
    <row r="2569" ht="12.75">
      <c r="G2569" s="1"/>
    </row>
    <row r="2570" ht="12.75">
      <c r="G2570" s="1"/>
    </row>
    <row r="2571" ht="12.75">
      <c r="G2571" s="1"/>
    </row>
    <row r="2572" ht="12.75">
      <c r="G2572" s="1"/>
    </row>
    <row r="2573" ht="12.75">
      <c r="G2573" s="1"/>
    </row>
    <row r="2574" ht="12.75">
      <c r="G2574" s="1"/>
    </row>
    <row r="2575" ht="12.75">
      <c r="G2575" s="1"/>
    </row>
    <row r="2576" ht="12.75">
      <c r="G2576" s="1"/>
    </row>
    <row r="2577" ht="12.75">
      <c r="G2577" s="1"/>
    </row>
    <row r="2578" ht="12.75">
      <c r="G2578" s="1"/>
    </row>
    <row r="2579" ht="12.75">
      <c r="G2579" s="1"/>
    </row>
    <row r="2580" ht="12.75">
      <c r="G2580" s="1"/>
    </row>
    <row r="2581" ht="12.75">
      <c r="G2581" s="1"/>
    </row>
    <row r="2582" ht="12.75">
      <c r="G2582" s="1"/>
    </row>
    <row r="2583" ht="12.75">
      <c r="G2583" s="1"/>
    </row>
    <row r="2584" ht="12.75">
      <c r="G2584" s="1"/>
    </row>
    <row r="2585" ht="12.75">
      <c r="G2585" s="1"/>
    </row>
    <row r="2586" ht="12.75">
      <c r="G2586" s="1"/>
    </row>
    <row r="2587" ht="12.75">
      <c r="G2587" s="1"/>
    </row>
    <row r="2588" ht="12.75">
      <c r="G2588" s="1"/>
    </row>
    <row r="2589" ht="12.75">
      <c r="G2589" s="1"/>
    </row>
    <row r="2590" ht="12.75">
      <c r="G2590" s="1"/>
    </row>
    <row r="2591" ht="12.75">
      <c r="G2591" s="1"/>
    </row>
    <row r="2592" ht="12.75">
      <c r="G2592" s="1"/>
    </row>
    <row r="2593" ht="12.75">
      <c r="G2593" s="1"/>
    </row>
    <row r="2594" ht="12.75">
      <c r="G2594" s="1"/>
    </row>
    <row r="2595" ht="12.75">
      <c r="G2595" s="1"/>
    </row>
    <row r="2596" ht="12.75">
      <c r="G2596" s="1"/>
    </row>
    <row r="2597" ht="12.75">
      <c r="G2597" s="1"/>
    </row>
    <row r="2598" ht="12.75">
      <c r="G2598" s="1"/>
    </row>
    <row r="2599" ht="12.75">
      <c r="G2599" s="1"/>
    </row>
    <row r="2600" ht="12.75">
      <c r="G2600" s="1"/>
    </row>
    <row r="2601" ht="12.75">
      <c r="G2601" s="1"/>
    </row>
    <row r="2602" ht="12.75">
      <c r="G2602" s="1"/>
    </row>
    <row r="2603" ht="12.75">
      <c r="G2603" s="1"/>
    </row>
    <row r="2604" ht="12.75">
      <c r="G2604" s="1"/>
    </row>
    <row r="2605" ht="12.75">
      <c r="G2605" s="1"/>
    </row>
    <row r="2606" ht="12.75">
      <c r="G2606" s="1"/>
    </row>
    <row r="2607" ht="12.75">
      <c r="G2607" s="1"/>
    </row>
    <row r="2608" ht="12.75">
      <c r="G2608" s="1"/>
    </row>
    <row r="2609" ht="12.75">
      <c r="G2609" s="1"/>
    </row>
    <row r="2610" ht="12.75">
      <c r="G2610" s="1"/>
    </row>
    <row r="2611" ht="12.75">
      <c r="G2611" s="1"/>
    </row>
    <row r="2612" ht="12.75">
      <c r="G2612" s="1"/>
    </row>
    <row r="2613" ht="12.75">
      <c r="G2613" s="1"/>
    </row>
    <row r="2614" ht="12.75">
      <c r="G2614" s="1"/>
    </row>
    <row r="2615" ht="12.75">
      <c r="G2615" s="1"/>
    </row>
    <row r="2616" ht="12.75">
      <c r="G2616" s="1"/>
    </row>
    <row r="2617" ht="12.75">
      <c r="G2617" s="1"/>
    </row>
    <row r="2618" ht="12.75">
      <c r="G2618" s="1"/>
    </row>
    <row r="2619" ht="12.75">
      <c r="G2619" s="1"/>
    </row>
    <row r="2620" ht="12.75">
      <c r="G2620" s="1"/>
    </row>
    <row r="2621" ht="12.75">
      <c r="G2621" s="1"/>
    </row>
    <row r="2622" ht="12.75">
      <c r="G2622" s="1"/>
    </row>
    <row r="2623" ht="12.75">
      <c r="G2623" s="1"/>
    </row>
    <row r="2624" ht="12.75">
      <c r="G2624" s="1"/>
    </row>
    <row r="2625" ht="12.75">
      <c r="G2625" s="1"/>
    </row>
    <row r="2626" ht="12.75">
      <c r="G2626" s="1"/>
    </row>
    <row r="2627" ht="12.75">
      <c r="G2627" s="1"/>
    </row>
    <row r="2628" ht="12.75">
      <c r="G2628" s="1"/>
    </row>
    <row r="2629" ht="12.75">
      <c r="G2629" s="1"/>
    </row>
    <row r="2630" ht="12.75">
      <c r="G2630" s="1"/>
    </row>
    <row r="2631" ht="12.75">
      <c r="G2631" s="1"/>
    </row>
    <row r="2632" ht="12.75">
      <c r="G2632" s="1"/>
    </row>
    <row r="2633" ht="12.75">
      <c r="G2633" s="1"/>
    </row>
    <row r="2634" ht="12.75">
      <c r="G2634" s="1"/>
    </row>
    <row r="2635" ht="12.75">
      <c r="G2635" s="1"/>
    </row>
    <row r="2636" ht="12.75">
      <c r="G2636" s="1"/>
    </row>
    <row r="2637" ht="12.75">
      <c r="G2637" s="1"/>
    </row>
    <row r="2638" ht="12.75">
      <c r="G2638" s="1"/>
    </row>
    <row r="2639" ht="12.75">
      <c r="G2639" s="1"/>
    </row>
    <row r="2640" ht="12.75">
      <c r="G2640" s="1"/>
    </row>
    <row r="2641" ht="12.75">
      <c r="G2641" s="1"/>
    </row>
    <row r="2642" ht="12.75">
      <c r="G2642" s="1"/>
    </row>
    <row r="2643" ht="12.75">
      <c r="G2643" s="1"/>
    </row>
    <row r="2644" ht="12.75">
      <c r="G2644" s="1"/>
    </row>
    <row r="2645" ht="12.75">
      <c r="G2645" s="1"/>
    </row>
    <row r="2646" ht="12.75">
      <c r="G2646" s="1"/>
    </row>
    <row r="2647" ht="12.75">
      <c r="G2647" s="1"/>
    </row>
    <row r="2648" ht="12.75">
      <c r="G2648" s="1"/>
    </row>
    <row r="2649" ht="12.75">
      <c r="G2649" s="1"/>
    </row>
    <row r="2650" ht="12.75">
      <c r="G2650" s="1"/>
    </row>
    <row r="2651" ht="12.75">
      <c r="G2651" s="1"/>
    </row>
    <row r="2652" ht="12.75">
      <c r="G2652" s="1"/>
    </row>
    <row r="2653" ht="12.75">
      <c r="G2653" s="1"/>
    </row>
    <row r="2654" ht="12.75">
      <c r="G2654" s="1"/>
    </row>
    <row r="2655" ht="12.75">
      <c r="G2655" s="1"/>
    </row>
    <row r="2656" ht="12.75">
      <c r="G2656" s="1"/>
    </row>
    <row r="2657" ht="12.75">
      <c r="G2657" s="1"/>
    </row>
    <row r="2658" ht="12.75">
      <c r="G2658" s="1"/>
    </row>
    <row r="2659" ht="12.75">
      <c r="G2659" s="1"/>
    </row>
    <row r="2660" ht="12.75">
      <c r="G2660" s="1"/>
    </row>
    <row r="2661" ht="12.75">
      <c r="G2661" s="1"/>
    </row>
    <row r="2662" ht="12.75">
      <c r="G2662" s="1"/>
    </row>
    <row r="2663" ht="12.75">
      <c r="G2663" s="1"/>
    </row>
    <row r="2664" ht="12.75">
      <c r="G2664" s="1"/>
    </row>
    <row r="2665" ht="12.75">
      <c r="G2665" s="1"/>
    </row>
    <row r="2666" ht="12.75">
      <c r="G2666" s="1"/>
    </row>
    <row r="2667" ht="12.75">
      <c r="G2667" s="1"/>
    </row>
    <row r="2668" ht="12.75">
      <c r="G2668" s="1"/>
    </row>
    <row r="2669" ht="12.75">
      <c r="G2669" s="1"/>
    </row>
    <row r="2670" ht="12.75">
      <c r="G2670" s="1"/>
    </row>
    <row r="2671" ht="12.75">
      <c r="G2671" s="1"/>
    </row>
    <row r="2672" ht="12.75">
      <c r="G2672" s="1"/>
    </row>
    <row r="2673" ht="12.75">
      <c r="G2673" s="1"/>
    </row>
    <row r="2674" ht="12.75">
      <c r="G2674" s="1"/>
    </row>
    <row r="2675" ht="12.75">
      <c r="G2675" s="1"/>
    </row>
    <row r="2676" ht="12.75">
      <c r="G2676" s="1"/>
    </row>
    <row r="2677" ht="12.75">
      <c r="G2677" s="1"/>
    </row>
    <row r="2678" ht="12.75">
      <c r="G2678" s="1"/>
    </row>
    <row r="2679" ht="12.75">
      <c r="G2679" s="1"/>
    </row>
    <row r="2680" ht="12.75">
      <c r="G2680" s="1"/>
    </row>
    <row r="2681" ht="12.75">
      <c r="G2681" s="1"/>
    </row>
    <row r="2682" ht="12.75">
      <c r="G2682" s="1"/>
    </row>
    <row r="2683" ht="12.75">
      <c r="G2683" s="1"/>
    </row>
    <row r="2684" ht="12.75">
      <c r="G2684" s="1"/>
    </row>
    <row r="2685" ht="12.75">
      <c r="G2685" s="1"/>
    </row>
    <row r="2686" ht="12.75">
      <c r="G2686" s="1"/>
    </row>
    <row r="2687" ht="12.75">
      <c r="G2687" s="1"/>
    </row>
    <row r="2688" ht="12.75">
      <c r="G2688" s="1"/>
    </row>
    <row r="2689" ht="12.75">
      <c r="G2689" s="1"/>
    </row>
    <row r="2690" ht="12.75">
      <c r="G2690" s="1"/>
    </row>
    <row r="2691" ht="12.75">
      <c r="G2691" s="1"/>
    </row>
    <row r="2692" ht="12.75">
      <c r="G2692" s="1"/>
    </row>
    <row r="2693" ht="12.75">
      <c r="G2693" s="1"/>
    </row>
    <row r="2694" ht="12.75">
      <c r="G2694" s="1"/>
    </row>
    <row r="2695" ht="12.75">
      <c r="G2695" s="1"/>
    </row>
    <row r="2696" ht="12.75">
      <c r="G2696" s="1"/>
    </row>
    <row r="2697" ht="12.75">
      <c r="G2697" s="1"/>
    </row>
    <row r="2698" ht="12.75">
      <c r="G2698" s="1"/>
    </row>
    <row r="2699" ht="12.75">
      <c r="G2699" s="1"/>
    </row>
    <row r="2700" ht="12.75">
      <c r="G2700" s="1"/>
    </row>
    <row r="2701" ht="12.75">
      <c r="G2701" s="1"/>
    </row>
    <row r="2702" ht="12.75">
      <c r="G2702" s="1"/>
    </row>
    <row r="2703" ht="12.75">
      <c r="G2703" s="1"/>
    </row>
    <row r="2704" ht="12.75">
      <c r="G2704" s="1"/>
    </row>
    <row r="2705" ht="12.75">
      <c r="G2705" s="1"/>
    </row>
    <row r="2706" ht="12.75">
      <c r="G2706" s="1"/>
    </row>
    <row r="2707" ht="12.75">
      <c r="G2707" s="1"/>
    </row>
    <row r="2708" ht="12.75">
      <c r="G2708" s="1"/>
    </row>
    <row r="2709" ht="12.75">
      <c r="G2709" s="1"/>
    </row>
    <row r="2710" ht="12.75">
      <c r="G2710" s="1"/>
    </row>
    <row r="2711" ht="12.75">
      <c r="G2711" s="1"/>
    </row>
    <row r="2712" ht="12.75">
      <c r="G2712" s="1"/>
    </row>
    <row r="2713" ht="12.75">
      <c r="G2713" s="1"/>
    </row>
    <row r="2714" ht="12.75">
      <c r="G2714" s="1"/>
    </row>
    <row r="2715" ht="12.75">
      <c r="G2715" s="1"/>
    </row>
    <row r="2716" ht="12.75">
      <c r="G2716" s="1"/>
    </row>
    <row r="2717" ht="12.75">
      <c r="G2717" s="1"/>
    </row>
    <row r="2718" ht="12.75">
      <c r="G2718" s="1"/>
    </row>
    <row r="2719" ht="12.75">
      <c r="G2719" s="1"/>
    </row>
    <row r="2720" ht="12.75">
      <c r="G2720" s="1"/>
    </row>
    <row r="2721" ht="12.75">
      <c r="G2721" s="1"/>
    </row>
    <row r="2722" ht="12.75">
      <c r="G2722" s="1"/>
    </row>
    <row r="2723" ht="12.75">
      <c r="G2723" s="1"/>
    </row>
    <row r="2724" ht="12.75">
      <c r="G2724" s="1"/>
    </row>
    <row r="2725" ht="12.75">
      <c r="G2725" s="1"/>
    </row>
    <row r="2726" ht="12.75">
      <c r="G2726" s="1"/>
    </row>
    <row r="2727" ht="12.75">
      <c r="G2727" s="1"/>
    </row>
    <row r="2728" ht="12.75">
      <c r="G2728" s="1"/>
    </row>
    <row r="2729" ht="12.75">
      <c r="G2729" s="1"/>
    </row>
    <row r="2730" ht="12.75">
      <c r="G2730" s="1"/>
    </row>
    <row r="2731" ht="12.75">
      <c r="G2731" s="1"/>
    </row>
    <row r="2732" ht="12.75">
      <c r="G2732" s="1"/>
    </row>
    <row r="2733" ht="12.75">
      <c r="G2733" s="1"/>
    </row>
    <row r="2734" ht="12.75">
      <c r="G2734" s="1"/>
    </row>
    <row r="2735" ht="12.75">
      <c r="G2735" s="1"/>
    </row>
    <row r="2736" ht="12.75">
      <c r="G2736" s="1"/>
    </row>
    <row r="2737" ht="12.75">
      <c r="G2737" s="1"/>
    </row>
    <row r="2738" ht="12.75">
      <c r="G2738" s="1"/>
    </row>
    <row r="2739" ht="12.75">
      <c r="G2739" s="1"/>
    </row>
    <row r="2740" ht="12.75">
      <c r="G2740" s="1"/>
    </row>
    <row r="2741" ht="12.75">
      <c r="G2741" s="1"/>
    </row>
    <row r="2742" ht="12.75">
      <c r="G2742" s="1"/>
    </row>
    <row r="2743" ht="12.75">
      <c r="G2743" s="1"/>
    </row>
    <row r="2744" ht="12.75">
      <c r="G2744" s="1"/>
    </row>
    <row r="2745" ht="12.75">
      <c r="G2745" s="1"/>
    </row>
    <row r="2746" ht="12.75">
      <c r="G2746" s="1"/>
    </row>
    <row r="2747" ht="12.75">
      <c r="G2747" s="1"/>
    </row>
    <row r="2748" ht="12.75">
      <c r="G2748" s="1"/>
    </row>
    <row r="2749" ht="12.75">
      <c r="G2749" s="1"/>
    </row>
    <row r="2750" ht="12.75">
      <c r="G2750" s="1"/>
    </row>
    <row r="2751" ht="12.75">
      <c r="G2751" s="1"/>
    </row>
    <row r="2752" ht="12.75">
      <c r="G2752" s="1"/>
    </row>
    <row r="2753" ht="12.75">
      <c r="G2753" s="1"/>
    </row>
    <row r="2754" ht="12.75">
      <c r="G2754" s="1"/>
    </row>
    <row r="2755" ht="12.75">
      <c r="G2755" s="1"/>
    </row>
    <row r="2756" ht="12.75">
      <c r="G2756" s="1"/>
    </row>
    <row r="2757" ht="12.75">
      <c r="G2757" s="1"/>
    </row>
    <row r="2758" ht="12.75">
      <c r="G2758" s="1"/>
    </row>
    <row r="2759" ht="12.75">
      <c r="G2759" s="1"/>
    </row>
    <row r="2760" ht="12.75">
      <c r="G2760" s="1"/>
    </row>
    <row r="2761" ht="12.75">
      <c r="G2761" s="1"/>
    </row>
    <row r="2762" ht="12.75">
      <c r="G2762" s="1"/>
    </row>
    <row r="2763" ht="12.75">
      <c r="G2763" s="1"/>
    </row>
    <row r="2764" ht="12.75">
      <c r="G2764" s="1"/>
    </row>
    <row r="2765" ht="12.75">
      <c r="G2765" s="1"/>
    </row>
    <row r="2766" ht="12.75">
      <c r="G2766" s="1"/>
    </row>
    <row r="2767" ht="12.75">
      <c r="G2767" s="1"/>
    </row>
    <row r="2768" ht="12.75">
      <c r="G2768" s="1"/>
    </row>
    <row r="2769" ht="12.75">
      <c r="G2769" s="1"/>
    </row>
    <row r="2770" ht="12.75">
      <c r="G2770" s="1"/>
    </row>
    <row r="2771" ht="12.75">
      <c r="G2771" s="1"/>
    </row>
    <row r="2772" ht="12.75">
      <c r="G2772" s="1"/>
    </row>
    <row r="2773" ht="12.75">
      <c r="G2773" s="1"/>
    </row>
    <row r="2774" ht="12.75">
      <c r="G2774" s="1"/>
    </row>
    <row r="2775" ht="12.75">
      <c r="G2775" s="1"/>
    </row>
    <row r="2776" ht="12.75">
      <c r="G2776" s="1"/>
    </row>
    <row r="2777" ht="12.75">
      <c r="G2777" s="1"/>
    </row>
    <row r="2778" ht="12.75">
      <c r="G2778" s="1"/>
    </row>
    <row r="2779" ht="12.75">
      <c r="G2779" s="1"/>
    </row>
    <row r="2780" ht="12.75">
      <c r="G2780" s="1"/>
    </row>
    <row r="2781" ht="12.75">
      <c r="G2781" s="1"/>
    </row>
    <row r="2782" ht="12.75">
      <c r="G2782" s="1"/>
    </row>
    <row r="2783" ht="12.75">
      <c r="G2783" s="1"/>
    </row>
    <row r="2784" ht="12.75">
      <c r="G2784" s="1"/>
    </row>
    <row r="2785" ht="12.75">
      <c r="G2785" s="1"/>
    </row>
    <row r="2786" ht="12.75">
      <c r="G2786" s="1"/>
    </row>
    <row r="2787" ht="12.75">
      <c r="G2787" s="1"/>
    </row>
    <row r="2788" ht="12.75">
      <c r="G2788" s="1"/>
    </row>
    <row r="2789" ht="12.75">
      <c r="G2789" s="1"/>
    </row>
    <row r="2790" ht="12.75">
      <c r="G2790" s="1"/>
    </row>
    <row r="2791" ht="12.75">
      <c r="G2791" s="1"/>
    </row>
    <row r="2792" ht="12.75">
      <c r="G2792" s="1"/>
    </row>
    <row r="2793" ht="12.75">
      <c r="G2793" s="1"/>
    </row>
    <row r="2794" ht="12.75">
      <c r="G2794" s="1"/>
    </row>
    <row r="2795" ht="12.75">
      <c r="G2795" s="1"/>
    </row>
    <row r="2796" ht="12.75">
      <c r="G2796" s="1"/>
    </row>
    <row r="2797" ht="12.75">
      <c r="G2797" s="1"/>
    </row>
    <row r="2798" ht="12.75">
      <c r="G2798" s="1"/>
    </row>
    <row r="2799" ht="12.75">
      <c r="G2799" s="1"/>
    </row>
    <row r="2800" ht="12.75">
      <c r="G2800" s="1"/>
    </row>
    <row r="2801" ht="12.75">
      <c r="G2801" s="1"/>
    </row>
    <row r="2802" ht="12.75">
      <c r="G2802" s="1"/>
    </row>
    <row r="2803" ht="12.75">
      <c r="G2803" s="1"/>
    </row>
    <row r="2804" ht="12.75">
      <c r="G2804" s="1"/>
    </row>
    <row r="2805" ht="12.75">
      <c r="G2805" s="1"/>
    </row>
    <row r="2806" ht="12.75">
      <c r="G2806" s="1"/>
    </row>
    <row r="2807" ht="12.75">
      <c r="G2807" s="1"/>
    </row>
    <row r="2808" ht="12.75">
      <c r="G2808" s="1"/>
    </row>
    <row r="2809" ht="12.75">
      <c r="G2809" s="1"/>
    </row>
    <row r="2810" ht="12.75">
      <c r="G2810" s="1"/>
    </row>
    <row r="2811" ht="12.75">
      <c r="G2811" s="1"/>
    </row>
    <row r="2812" ht="12.75">
      <c r="G2812" s="1"/>
    </row>
    <row r="2813" ht="12.75">
      <c r="G2813" s="1"/>
    </row>
    <row r="2814" ht="12.75">
      <c r="G2814" s="1"/>
    </row>
    <row r="2815" ht="12.75">
      <c r="G2815" s="1"/>
    </row>
    <row r="2816" ht="12.75">
      <c r="G2816" s="1"/>
    </row>
    <row r="2817" ht="12.75">
      <c r="G2817" s="1"/>
    </row>
    <row r="2818" ht="12.75">
      <c r="G2818" s="1"/>
    </row>
    <row r="2819" ht="12.75">
      <c r="G2819" s="1"/>
    </row>
    <row r="2820" ht="12.75">
      <c r="G2820" s="1"/>
    </row>
    <row r="2821" ht="12.75">
      <c r="G2821" s="1"/>
    </row>
    <row r="2822" ht="12.75">
      <c r="G2822" s="1"/>
    </row>
    <row r="2823" ht="12.75">
      <c r="G2823" s="1"/>
    </row>
    <row r="2824" ht="12.75">
      <c r="G2824" s="1"/>
    </row>
    <row r="2825" ht="12.75">
      <c r="G2825" s="1"/>
    </row>
    <row r="2826" ht="12.75">
      <c r="G2826" s="1"/>
    </row>
    <row r="2827" ht="12.75">
      <c r="G2827" s="1"/>
    </row>
    <row r="2828" ht="12.75">
      <c r="G2828" s="1"/>
    </row>
    <row r="2829" ht="12.75">
      <c r="G2829" s="1"/>
    </row>
    <row r="2830" ht="12.75">
      <c r="G2830" s="1"/>
    </row>
    <row r="2831" ht="12.75">
      <c r="G2831" s="1"/>
    </row>
    <row r="2832" ht="12.75">
      <c r="G2832" s="1"/>
    </row>
    <row r="2833" ht="12.75">
      <c r="G2833" s="1"/>
    </row>
    <row r="2834" ht="12.75">
      <c r="G2834" s="1"/>
    </row>
    <row r="2835" ht="12.75">
      <c r="G2835" s="1"/>
    </row>
    <row r="2836" ht="12.75">
      <c r="G2836" s="1"/>
    </row>
    <row r="2837" ht="12.75">
      <c r="G2837" s="1"/>
    </row>
    <row r="2838" ht="12.75">
      <c r="G2838" s="1"/>
    </row>
    <row r="2839" ht="12.75">
      <c r="G2839" s="1"/>
    </row>
    <row r="2840" ht="12.75">
      <c r="G2840" s="1"/>
    </row>
    <row r="2841" ht="12.75">
      <c r="G2841" s="1"/>
    </row>
    <row r="2842" ht="12.75">
      <c r="G2842" s="1"/>
    </row>
    <row r="2843" ht="12.75">
      <c r="G2843" s="1"/>
    </row>
    <row r="2844" ht="12.75">
      <c r="G2844" s="1"/>
    </row>
    <row r="2845" ht="12.75">
      <c r="G2845" s="1"/>
    </row>
    <row r="2846" ht="12.75">
      <c r="G2846" s="1"/>
    </row>
    <row r="2847" ht="12.75">
      <c r="G2847" s="1"/>
    </row>
    <row r="2848" ht="12.75">
      <c r="G2848" s="1"/>
    </row>
    <row r="2849" ht="12.75">
      <c r="G2849" s="1"/>
    </row>
    <row r="2850" ht="12.75">
      <c r="G2850" s="1"/>
    </row>
    <row r="2851" ht="12.75">
      <c r="G2851" s="1"/>
    </row>
    <row r="2852" ht="12.75">
      <c r="G2852" s="1"/>
    </row>
    <row r="2853" ht="12.75">
      <c r="G2853" s="1"/>
    </row>
    <row r="2854" ht="12.75">
      <c r="G2854" s="1"/>
    </row>
    <row r="2855" ht="12.75">
      <c r="G2855" s="1"/>
    </row>
    <row r="2856" ht="12.75">
      <c r="G2856" s="1"/>
    </row>
    <row r="2857" ht="12.75">
      <c r="G2857" s="1"/>
    </row>
    <row r="2858" ht="12.75">
      <c r="G2858" s="1"/>
    </row>
    <row r="2859" ht="12.75">
      <c r="G2859" s="1"/>
    </row>
    <row r="2860" ht="12.75">
      <c r="G2860" s="1"/>
    </row>
    <row r="2861" ht="12.75">
      <c r="G2861" s="1"/>
    </row>
    <row r="2862" ht="12.75">
      <c r="G2862" s="1"/>
    </row>
    <row r="2863" ht="12.75">
      <c r="G2863" s="1"/>
    </row>
    <row r="2864" ht="12.75">
      <c r="G2864" s="1"/>
    </row>
    <row r="2865" ht="12.75">
      <c r="G2865" s="1"/>
    </row>
    <row r="2866" ht="12.75">
      <c r="G2866" s="1"/>
    </row>
    <row r="2867" ht="12.75">
      <c r="G2867" s="1"/>
    </row>
    <row r="2868" ht="12.75">
      <c r="G2868" s="1"/>
    </row>
    <row r="2869" ht="12.75">
      <c r="G2869" s="1"/>
    </row>
    <row r="2870" ht="12.75">
      <c r="G2870" s="1"/>
    </row>
    <row r="2871" ht="12.75">
      <c r="G2871" s="1"/>
    </row>
    <row r="2872" ht="12.75">
      <c r="G2872" s="1"/>
    </row>
    <row r="2873" ht="12.75">
      <c r="G2873" s="1"/>
    </row>
    <row r="2874" ht="12.75">
      <c r="G2874" s="1"/>
    </row>
    <row r="2875" ht="12.75">
      <c r="G2875" s="1"/>
    </row>
    <row r="2876" ht="12.75">
      <c r="G2876" s="1"/>
    </row>
    <row r="2877" ht="12.75">
      <c r="G2877" s="1"/>
    </row>
    <row r="2878" ht="12.75">
      <c r="G2878" s="1"/>
    </row>
    <row r="2879" ht="12.75">
      <c r="G2879" s="1"/>
    </row>
    <row r="2880" ht="12.75">
      <c r="G2880" s="1"/>
    </row>
    <row r="2881" ht="12.75">
      <c r="G2881" s="1"/>
    </row>
    <row r="2882" ht="12.75">
      <c r="G2882" s="1"/>
    </row>
    <row r="2883" ht="12.75">
      <c r="G2883" s="1"/>
    </row>
    <row r="2884" ht="12.75">
      <c r="G2884" s="1"/>
    </row>
    <row r="2885" ht="12.75">
      <c r="G2885" s="1"/>
    </row>
    <row r="2886" ht="12.75">
      <c r="G2886" s="1"/>
    </row>
    <row r="2887" ht="12.75">
      <c r="G2887" s="1"/>
    </row>
    <row r="2888" ht="12.75">
      <c r="G2888" s="1"/>
    </row>
    <row r="2889" ht="12.75">
      <c r="G2889" s="1"/>
    </row>
    <row r="2890" ht="12.75">
      <c r="G2890" s="1"/>
    </row>
    <row r="2891" ht="12.75">
      <c r="G2891" s="1"/>
    </row>
    <row r="2892" ht="12.75">
      <c r="G2892" s="1"/>
    </row>
    <row r="2893" ht="12.75">
      <c r="G2893" s="1"/>
    </row>
    <row r="2894" ht="12.75">
      <c r="G2894" s="1"/>
    </row>
    <row r="2895" ht="12.75">
      <c r="G2895" s="1"/>
    </row>
    <row r="2896" ht="12.75">
      <c r="G2896" s="1"/>
    </row>
    <row r="2897" ht="12.75">
      <c r="G2897" s="1"/>
    </row>
    <row r="2898" ht="12.75">
      <c r="G2898" s="1"/>
    </row>
    <row r="2899" ht="12.75">
      <c r="G2899" s="1"/>
    </row>
    <row r="2900" ht="12.75">
      <c r="G2900" s="1"/>
    </row>
    <row r="2901" ht="12.75">
      <c r="G2901" s="1"/>
    </row>
    <row r="2902" ht="12.75">
      <c r="G2902" s="1"/>
    </row>
    <row r="2903" ht="12.75">
      <c r="G2903" s="1"/>
    </row>
    <row r="2904" ht="12.75">
      <c r="G2904" s="1"/>
    </row>
    <row r="2905" ht="12.75">
      <c r="G2905" s="1"/>
    </row>
    <row r="2906" ht="12.75">
      <c r="G2906" s="1"/>
    </row>
    <row r="2907" ht="12.75">
      <c r="G2907" s="1"/>
    </row>
    <row r="2908" ht="12.75">
      <c r="G2908" s="1"/>
    </row>
    <row r="2909" ht="12.75">
      <c r="G2909" s="1"/>
    </row>
    <row r="2910" ht="12.75">
      <c r="G2910" s="1"/>
    </row>
    <row r="2911" ht="12.75">
      <c r="G2911" s="1"/>
    </row>
    <row r="2912" ht="12.75">
      <c r="G2912" s="1"/>
    </row>
    <row r="2913" ht="12.75">
      <c r="G2913" s="1"/>
    </row>
    <row r="2914" ht="12.75">
      <c r="G2914" s="1"/>
    </row>
    <row r="2915" ht="12.75">
      <c r="G2915" s="1"/>
    </row>
    <row r="2916" ht="12.75">
      <c r="G2916" s="1"/>
    </row>
    <row r="2917" ht="12.75">
      <c r="G2917" s="1"/>
    </row>
    <row r="2918" ht="12.75">
      <c r="G2918" s="1"/>
    </row>
    <row r="2919" ht="12.75">
      <c r="G2919" s="1"/>
    </row>
    <row r="2920" ht="12.75">
      <c r="G2920" s="1"/>
    </row>
    <row r="2921" ht="12.75">
      <c r="G2921" s="1"/>
    </row>
    <row r="2922" ht="12.75">
      <c r="G2922" s="1"/>
    </row>
    <row r="2923" ht="12.75">
      <c r="G2923" s="1"/>
    </row>
    <row r="2924" ht="12.75">
      <c r="G2924" s="1"/>
    </row>
    <row r="2925" ht="12.75">
      <c r="G2925" s="1"/>
    </row>
    <row r="2926" ht="12.75">
      <c r="G2926" s="1"/>
    </row>
    <row r="2927" ht="12.75">
      <c r="G2927" s="1"/>
    </row>
    <row r="2928" ht="12.75">
      <c r="G2928" s="1"/>
    </row>
    <row r="2929" ht="12.75">
      <c r="G2929" s="1"/>
    </row>
    <row r="2930" ht="12.75">
      <c r="G2930" s="1"/>
    </row>
    <row r="2931" ht="12.75">
      <c r="G2931" s="1"/>
    </row>
    <row r="2932" ht="12.75">
      <c r="G2932" s="1"/>
    </row>
    <row r="2933" ht="12.75">
      <c r="G2933" s="1"/>
    </row>
    <row r="2934" ht="12.75">
      <c r="G2934" s="1"/>
    </row>
    <row r="2935" ht="12.75">
      <c r="G2935" s="1"/>
    </row>
    <row r="2936" ht="12.75">
      <c r="G2936" s="1"/>
    </row>
    <row r="2937" ht="12.75">
      <c r="G2937" s="1"/>
    </row>
    <row r="2938" ht="12.75">
      <c r="G2938" s="1"/>
    </row>
    <row r="2939" ht="12.75">
      <c r="G2939" s="1"/>
    </row>
    <row r="2940" ht="12.75">
      <c r="G2940" s="1"/>
    </row>
    <row r="2941" ht="12.75">
      <c r="G2941" s="1"/>
    </row>
    <row r="2942" ht="12.75">
      <c r="G2942" s="1"/>
    </row>
    <row r="2943" ht="12.75">
      <c r="G2943" s="1"/>
    </row>
    <row r="2944" ht="12.75">
      <c r="G2944" s="1"/>
    </row>
    <row r="2945" ht="12.75">
      <c r="G2945" s="1"/>
    </row>
    <row r="2946" ht="12.75">
      <c r="G2946" s="1"/>
    </row>
    <row r="2947" ht="12.75">
      <c r="G2947" s="1"/>
    </row>
    <row r="2948" ht="12.75">
      <c r="G2948" s="1"/>
    </row>
    <row r="2949" ht="12.75">
      <c r="G2949" s="1"/>
    </row>
    <row r="2950" ht="12.75">
      <c r="G2950" s="1"/>
    </row>
    <row r="2951" ht="12.75">
      <c r="G2951" s="1"/>
    </row>
    <row r="2952" ht="12.75">
      <c r="G2952" s="1"/>
    </row>
    <row r="2953" ht="12.75">
      <c r="G2953" s="1"/>
    </row>
    <row r="2954" ht="12.75">
      <c r="G2954" s="1"/>
    </row>
    <row r="2955" ht="12.75">
      <c r="G2955" s="1"/>
    </row>
    <row r="2956" ht="12.75">
      <c r="G2956" s="1"/>
    </row>
    <row r="2957" ht="12.75">
      <c r="G2957" s="1"/>
    </row>
    <row r="2958" ht="12.75">
      <c r="G2958" s="1"/>
    </row>
    <row r="2959" ht="12.75">
      <c r="G2959" s="1"/>
    </row>
    <row r="2960" ht="12.75">
      <c r="G2960" s="1"/>
    </row>
    <row r="2961" ht="12.75">
      <c r="G2961" s="1"/>
    </row>
    <row r="2962" ht="12.75">
      <c r="G2962" s="1"/>
    </row>
    <row r="2963" ht="12.75">
      <c r="G2963" s="1"/>
    </row>
    <row r="2964" ht="12.75">
      <c r="G2964" s="1"/>
    </row>
    <row r="2965" ht="12.75">
      <c r="G2965" s="1"/>
    </row>
    <row r="2966" ht="12.75">
      <c r="G2966" s="1"/>
    </row>
    <row r="2967" ht="12.75">
      <c r="G2967" s="1"/>
    </row>
    <row r="2968" ht="12.75">
      <c r="G2968" s="1"/>
    </row>
    <row r="2969" ht="12.75">
      <c r="G2969" s="1"/>
    </row>
    <row r="2970" ht="12.75">
      <c r="G2970" s="1"/>
    </row>
    <row r="2971" ht="12.75">
      <c r="G2971" s="1"/>
    </row>
    <row r="2972" ht="12.75">
      <c r="G2972" s="1"/>
    </row>
    <row r="2973" ht="12.75">
      <c r="G2973" s="1"/>
    </row>
    <row r="2974" ht="12.75">
      <c r="G2974" s="1"/>
    </row>
    <row r="2975" ht="12.75">
      <c r="G2975" s="1"/>
    </row>
    <row r="2976" ht="12.75">
      <c r="G2976" s="1"/>
    </row>
    <row r="2977" ht="12.75">
      <c r="G2977" s="1"/>
    </row>
    <row r="2978" ht="12.75">
      <c r="G2978" s="1"/>
    </row>
    <row r="2979" ht="12.75">
      <c r="G2979" s="1"/>
    </row>
    <row r="2980" ht="12.75">
      <c r="G2980" s="1"/>
    </row>
    <row r="2981" ht="12.75">
      <c r="G2981" s="1"/>
    </row>
    <row r="2982" ht="12.75">
      <c r="G2982" s="1"/>
    </row>
    <row r="2983" ht="12.75">
      <c r="G2983" s="1"/>
    </row>
    <row r="2984" ht="12.75">
      <c r="G2984" s="1"/>
    </row>
    <row r="2985" ht="12.75">
      <c r="G2985" s="1"/>
    </row>
    <row r="2986" ht="12.75">
      <c r="G2986" s="1"/>
    </row>
    <row r="2987" ht="12.75">
      <c r="G2987" s="1"/>
    </row>
    <row r="2988" ht="12.75">
      <c r="G2988" s="1"/>
    </row>
    <row r="2989" ht="12.75">
      <c r="G2989" s="1"/>
    </row>
    <row r="2990" ht="12.75">
      <c r="G2990" s="1"/>
    </row>
    <row r="2991" ht="12.75">
      <c r="G2991" s="1"/>
    </row>
    <row r="2992" ht="12.75">
      <c r="G2992" s="1"/>
    </row>
    <row r="2993" ht="12.75">
      <c r="G2993" s="1"/>
    </row>
    <row r="2994" ht="12.75">
      <c r="G2994" s="1"/>
    </row>
    <row r="2995" ht="12.75">
      <c r="G2995" s="1"/>
    </row>
    <row r="2996" ht="12.75">
      <c r="G2996" s="1"/>
    </row>
    <row r="2997" ht="12.75">
      <c r="G2997" s="1"/>
    </row>
    <row r="2998" ht="12.75">
      <c r="G2998" s="1"/>
    </row>
    <row r="2999" ht="12.75">
      <c r="G2999" s="1"/>
    </row>
    <row r="3000" ht="12.75">
      <c r="G3000" s="1"/>
    </row>
    <row r="3001" ht="12.75">
      <c r="G3001" s="1"/>
    </row>
    <row r="3002" ht="12.75">
      <c r="G3002" s="1"/>
    </row>
    <row r="3003" ht="12.75">
      <c r="G3003" s="1"/>
    </row>
    <row r="3004" ht="12.75">
      <c r="G3004" s="1"/>
    </row>
    <row r="3005" ht="12.75">
      <c r="G3005" s="1"/>
    </row>
    <row r="3006" ht="12.75">
      <c r="G3006" s="1"/>
    </row>
    <row r="3007" ht="12.75">
      <c r="G3007" s="1"/>
    </row>
    <row r="3008" ht="12.75">
      <c r="G3008" s="1"/>
    </row>
    <row r="3009" ht="12.75">
      <c r="G3009" s="1"/>
    </row>
    <row r="3010" ht="12.75">
      <c r="G3010" s="1"/>
    </row>
    <row r="3011" ht="12.75">
      <c r="G3011" s="1"/>
    </row>
    <row r="3012" ht="12.75">
      <c r="G3012" s="1"/>
    </row>
    <row r="3013" ht="12.75">
      <c r="G3013" s="1"/>
    </row>
    <row r="3014" ht="12.75">
      <c r="G3014" s="1"/>
    </row>
    <row r="3015" ht="12.75">
      <c r="G3015" s="1"/>
    </row>
    <row r="3016" ht="12.75">
      <c r="G3016" s="1"/>
    </row>
    <row r="3017" ht="12.75">
      <c r="G3017" s="1"/>
    </row>
    <row r="3018" ht="12.75">
      <c r="G3018" s="1"/>
    </row>
    <row r="3019" ht="12.75">
      <c r="G3019" s="1"/>
    </row>
    <row r="3020" ht="12.75">
      <c r="G3020" s="1"/>
    </row>
    <row r="3021" ht="12.75">
      <c r="G3021" s="1"/>
    </row>
    <row r="3022" ht="12.75">
      <c r="G3022" s="1"/>
    </row>
    <row r="3023" ht="12.75">
      <c r="G3023" s="1"/>
    </row>
    <row r="3024" ht="12.75">
      <c r="G3024" s="1"/>
    </row>
    <row r="3025" ht="12.75">
      <c r="G3025" s="1"/>
    </row>
    <row r="3026" ht="12.75">
      <c r="G3026" s="1"/>
    </row>
    <row r="3027" ht="12.75">
      <c r="G3027" s="1"/>
    </row>
    <row r="3028" ht="12.75">
      <c r="G3028" s="1"/>
    </row>
    <row r="3029" ht="12.75">
      <c r="G3029" s="1"/>
    </row>
    <row r="3030" ht="12.75">
      <c r="G3030" s="1"/>
    </row>
    <row r="3031" ht="12.75">
      <c r="G3031" s="1"/>
    </row>
    <row r="3032" ht="12.75">
      <c r="G3032" s="1"/>
    </row>
    <row r="3033" ht="12.75">
      <c r="G3033" s="1"/>
    </row>
    <row r="3034" ht="12.75">
      <c r="G3034" s="1"/>
    </row>
    <row r="3035" ht="12.75">
      <c r="G3035" s="1"/>
    </row>
    <row r="3036" ht="12.75">
      <c r="G3036" s="1"/>
    </row>
    <row r="3037" ht="12.75">
      <c r="G3037" s="1"/>
    </row>
    <row r="3038" ht="12.75">
      <c r="G3038" s="1"/>
    </row>
    <row r="3039" ht="12.75">
      <c r="G3039" s="1"/>
    </row>
    <row r="3040" ht="12.75">
      <c r="G3040" s="1"/>
    </row>
    <row r="3041" ht="12.75">
      <c r="G3041" s="1"/>
    </row>
    <row r="3042" ht="12.75">
      <c r="G3042" s="1"/>
    </row>
    <row r="3043" ht="12.75">
      <c r="G3043" s="1"/>
    </row>
    <row r="3044" ht="12.75">
      <c r="G3044" s="1"/>
    </row>
    <row r="3045" ht="12.75">
      <c r="G3045" s="1"/>
    </row>
    <row r="3046" ht="12.75">
      <c r="G3046" s="1"/>
    </row>
    <row r="3047" ht="12.75">
      <c r="G3047" s="1"/>
    </row>
    <row r="3048" ht="12.75">
      <c r="G3048" s="1"/>
    </row>
    <row r="3049" ht="12.75">
      <c r="G3049" s="1"/>
    </row>
    <row r="3050" ht="12.75">
      <c r="G3050" s="1"/>
    </row>
    <row r="3051" ht="12.75">
      <c r="G3051" s="1"/>
    </row>
    <row r="3052" ht="12.75">
      <c r="G3052" s="1"/>
    </row>
    <row r="3053" ht="12.75">
      <c r="G3053" s="1"/>
    </row>
    <row r="3054" ht="12.75">
      <c r="G3054" s="1"/>
    </row>
    <row r="3055" ht="12.75">
      <c r="G3055" s="1"/>
    </row>
    <row r="3056" ht="12.75">
      <c r="G3056" s="1"/>
    </row>
    <row r="3057" ht="12.75">
      <c r="G3057" s="1"/>
    </row>
    <row r="3058" ht="12.75">
      <c r="G3058" s="1"/>
    </row>
    <row r="3059" ht="12.75">
      <c r="G3059" s="1"/>
    </row>
    <row r="3060" ht="12.75">
      <c r="G3060" s="1"/>
    </row>
    <row r="3061" ht="12.75">
      <c r="G3061" s="1"/>
    </row>
    <row r="3062" ht="12.75">
      <c r="G3062" s="1"/>
    </row>
    <row r="3063" ht="12.75">
      <c r="G3063" s="1"/>
    </row>
    <row r="3064" ht="12.75">
      <c r="G3064" s="1"/>
    </row>
    <row r="3065" ht="12.75">
      <c r="G3065" s="1"/>
    </row>
    <row r="3066" ht="12.75">
      <c r="G3066" s="1"/>
    </row>
    <row r="3067" ht="12.75">
      <c r="G3067" s="1"/>
    </row>
    <row r="3068" ht="12.75">
      <c r="G3068" s="1"/>
    </row>
    <row r="3069" ht="12.75">
      <c r="G3069" s="1"/>
    </row>
    <row r="3070" ht="12.75">
      <c r="G3070" s="1"/>
    </row>
    <row r="3071" ht="12.75">
      <c r="G3071" s="1"/>
    </row>
    <row r="3072" ht="12.75">
      <c r="G3072" s="1"/>
    </row>
    <row r="3073" ht="12.75">
      <c r="G3073" s="1"/>
    </row>
    <row r="3074" ht="12.75">
      <c r="G3074" s="1"/>
    </row>
    <row r="3075" ht="12.75">
      <c r="G3075" s="1"/>
    </row>
    <row r="3076" ht="12.75">
      <c r="G3076" s="1"/>
    </row>
    <row r="3077" ht="12.75">
      <c r="G3077" s="1"/>
    </row>
    <row r="3078" ht="12.75">
      <c r="G3078" s="1"/>
    </row>
    <row r="3079" ht="12.75">
      <c r="G3079" s="1"/>
    </row>
    <row r="3080" ht="12.75">
      <c r="G3080" s="1"/>
    </row>
    <row r="3081" ht="12.75">
      <c r="G3081" s="1"/>
    </row>
    <row r="3082" ht="12.75">
      <c r="G3082" s="1"/>
    </row>
    <row r="3083" ht="12.75">
      <c r="G3083" s="1"/>
    </row>
    <row r="3084" ht="12.75">
      <c r="G3084" s="1"/>
    </row>
    <row r="3085" ht="12.75">
      <c r="G3085" s="1"/>
    </row>
    <row r="3086" ht="12.75">
      <c r="G3086" s="1"/>
    </row>
    <row r="3087" ht="12.75">
      <c r="G3087" s="1"/>
    </row>
    <row r="3088" ht="12.75">
      <c r="G3088" s="1"/>
    </row>
    <row r="3089" ht="12.75">
      <c r="G3089" s="1"/>
    </row>
    <row r="3090" ht="12.75">
      <c r="G3090" s="1"/>
    </row>
    <row r="3091" ht="12.75">
      <c r="G3091" s="1"/>
    </row>
    <row r="3092" ht="12.75">
      <c r="G3092" s="1"/>
    </row>
    <row r="3093" ht="12.75">
      <c r="G3093" s="1"/>
    </row>
    <row r="3094" ht="12.75">
      <c r="G3094" s="1"/>
    </row>
    <row r="3095" ht="12.75">
      <c r="G3095" s="1"/>
    </row>
    <row r="3096" ht="12.75">
      <c r="G3096" s="1"/>
    </row>
    <row r="3097" ht="12.75">
      <c r="G3097" s="1"/>
    </row>
    <row r="3098" ht="12.75">
      <c r="G3098" s="1"/>
    </row>
    <row r="3099" ht="12.75">
      <c r="G3099" s="1"/>
    </row>
    <row r="3100" ht="12.75">
      <c r="G3100" s="1"/>
    </row>
    <row r="3101" ht="12.75">
      <c r="G3101" s="1"/>
    </row>
    <row r="3102" ht="12.75">
      <c r="G3102" s="1"/>
    </row>
    <row r="3103" ht="12.75">
      <c r="G3103" s="1"/>
    </row>
    <row r="3104" ht="12.75">
      <c r="G3104" s="1"/>
    </row>
    <row r="3105" ht="12.75">
      <c r="G3105" s="1"/>
    </row>
    <row r="3106" ht="12.75">
      <c r="G3106" s="1"/>
    </row>
    <row r="3107" ht="12.75">
      <c r="G3107" s="1"/>
    </row>
    <row r="3108" ht="12.75">
      <c r="G3108" s="1"/>
    </row>
    <row r="3109" ht="12.75">
      <c r="G3109" s="1"/>
    </row>
    <row r="3110" ht="12.75">
      <c r="G3110" s="1"/>
    </row>
    <row r="3111" ht="12.75">
      <c r="G3111" s="1"/>
    </row>
    <row r="3112" ht="12.75">
      <c r="G3112" s="1"/>
    </row>
    <row r="3113" ht="12.75">
      <c r="G3113" s="1"/>
    </row>
    <row r="3114" ht="12.75">
      <c r="G3114" s="1"/>
    </row>
    <row r="3115" ht="12.75">
      <c r="G3115" s="1"/>
    </row>
    <row r="3116" ht="12.75">
      <c r="G3116" s="1"/>
    </row>
    <row r="3117" ht="12.75">
      <c r="G3117" s="1"/>
    </row>
    <row r="3118" ht="12.75">
      <c r="G3118" s="1"/>
    </row>
    <row r="3119" ht="12.75">
      <c r="G3119" s="1"/>
    </row>
    <row r="3120" ht="12.75">
      <c r="G3120" s="1"/>
    </row>
    <row r="3121" ht="12.75">
      <c r="G3121" s="1"/>
    </row>
    <row r="3122" ht="12.75">
      <c r="G3122" s="1"/>
    </row>
    <row r="3123" ht="12.75">
      <c r="G3123" s="1"/>
    </row>
    <row r="3124" ht="12.75">
      <c r="G3124" s="1"/>
    </row>
    <row r="3125" ht="12.75">
      <c r="G3125" s="1"/>
    </row>
    <row r="3126" ht="12.75">
      <c r="G3126" s="1"/>
    </row>
    <row r="3127" ht="12.75">
      <c r="G3127" s="1"/>
    </row>
    <row r="3128" ht="12.75">
      <c r="G3128" s="1"/>
    </row>
    <row r="3129" ht="12.75">
      <c r="G3129" s="1"/>
    </row>
    <row r="3130" ht="12.75">
      <c r="G3130" s="1"/>
    </row>
    <row r="3131" ht="12.75">
      <c r="G3131" s="1"/>
    </row>
    <row r="3132" ht="12.75">
      <c r="G3132" s="1"/>
    </row>
    <row r="3133" ht="12.75">
      <c r="G3133" s="1"/>
    </row>
    <row r="3134" ht="12.75">
      <c r="G3134" s="1"/>
    </row>
    <row r="3135" ht="12.75">
      <c r="G3135" s="1"/>
    </row>
    <row r="3136" ht="12.75">
      <c r="G3136" s="1"/>
    </row>
    <row r="3137" ht="12.75">
      <c r="G3137" s="1"/>
    </row>
    <row r="3138" ht="12.75">
      <c r="G3138" s="1"/>
    </row>
    <row r="3139" ht="12.75">
      <c r="G3139" s="1"/>
    </row>
    <row r="3140" ht="12.75">
      <c r="G3140" s="1"/>
    </row>
    <row r="3141" ht="12.75">
      <c r="G3141" s="1"/>
    </row>
    <row r="3142" ht="12.75">
      <c r="G3142" s="1"/>
    </row>
    <row r="3143" ht="12.75">
      <c r="G3143" s="1"/>
    </row>
    <row r="3144" ht="12.75">
      <c r="G3144" s="1"/>
    </row>
    <row r="3145" ht="12.75">
      <c r="G3145" s="1"/>
    </row>
    <row r="3146" ht="12.75">
      <c r="G3146" s="1"/>
    </row>
    <row r="3147" ht="12.75">
      <c r="G3147" s="1"/>
    </row>
    <row r="3148" ht="12.75">
      <c r="G3148" s="1"/>
    </row>
    <row r="3149" ht="12.75">
      <c r="G3149" s="1"/>
    </row>
    <row r="3150" ht="12.75">
      <c r="G3150" s="1"/>
    </row>
    <row r="3151" ht="12.75">
      <c r="G3151" s="1"/>
    </row>
    <row r="3152" ht="12.75">
      <c r="G3152" s="1"/>
    </row>
    <row r="3153" ht="12.75">
      <c r="G3153" s="1"/>
    </row>
    <row r="3154" ht="12.75">
      <c r="G3154" s="1"/>
    </row>
    <row r="3155" ht="12.75">
      <c r="G3155" s="1"/>
    </row>
    <row r="3156" ht="12.75">
      <c r="G3156" s="1"/>
    </row>
    <row r="3157" ht="12.75">
      <c r="G3157" s="1"/>
    </row>
    <row r="3158" ht="12.75">
      <c r="G3158" s="1"/>
    </row>
    <row r="3159" ht="12.75">
      <c r="G3159" s="1"/>
    </row>
    <row r="3160" ht="12.75">
      <c r="G3160" s="1"/>
    </row>
    <row r="3161" ht="12.75">
      <c r="G3161" s="1"/>
    </row>
    <row r="3162" ht="12.75">
      <c r="G3162" s="1"/>
    </row>
    <row r="3163" ht="12.75">
      <c r="G3163" s="1"/>
    </row>
    <row r="3164" ht="12.75">
      <c r="G3164" s="1"/>
    </row>
    <row r="3165" ht="12.75">
      <c r="G3165" s="1"/>
    </row>
    <row r="3166" ht="12.75">
      <c r="G3166" s="1"/>
    </row>
    <row r="3167" ht="12.75">
      <c r="G3167" s="1"/>
    </row>
    <row r="3168" ht="12.75">
      <c r="G3168" s="1"/>
    </row>
    <row r="3169" ht="12.75">
      <c r="G3169" s="1"/>
    </row>
    <row r="3170" ht="12.75">
      <c r="G3170" s="1"/>
    </row>
    <row r="3171" ht="12.75">
      <c r="G3171" s="1"/>
    </row>
    <row r="3172" ht="12.75">
      <c r="G3172" s="1"/>
    </row>
    <row r="3173" ht="12.75">
      <c r="G3173" s="1"/>
    </row>
    <row r="3174" ht="12.75">
      <c r="G3174" s="1"/>
    </row>
    <row r="3175" ht="12.75">
      <c r="G3175" s="1"/>
    </row>
    <row r="3176" ht="12.75">
      <c r="G3176" s="1"/>
    </row>
    <row r="3177" ht="12.75">
      <c r="G3177" s="1"/>
    </row>
    <row r="3178" ht="12.75">
      <c r="G3178" s="1"/>
    </row>
    <row r="3179" ht="12.75">
      <c r="G3179" s="1"/>
    </row>
    <row r="3180" ht="12.75">
      <c r="G3180" s="1"/>
    </row>
    <row r="3181" ht="12.75">
      <c r="G3181" s="1"/>
    </row>
    <row r="3182" ht="12.75">
      <c r="G3182" s="1"/>
    </row>
    <row r="3183" ht="12.75">
      <c r="G3183" s="1"/>
    </row>
    <row r="3184" ht="12.75">
      <c r="G3184" s="1"/>
    </row>
    <row r="3185" ht="12.75">
      <c r="G3185" s="1"/>
    </row>
    <row r="3186" ht="12.75">
      <c r="G3186" s="1"/>
    </row>
    <row r="3187" ht="12.75">
      <c r="G3187" s="1"/>
    </row>
    <row r="3188" ht="12.75">
      <c r="G3188" s="1"/>
    </row>
    <row r="3189" ht="12.75">
      <c r="G3189" s="1"/>
    </row>
    <row r="3190" ht="12.75">
      <c r="G3190" s="1"/>
    </row>
    <row r="3191" ht="12.75">
      <c r="G3191" s="1"/>
    </row>
    <row r="3192" ht="12.75">
      <c r="G3192" s="1"/>
    </row>
    <row r="3193" ht="12.75">
      <c r="G3193" s="1"/>
    </row>
    <row r="3194" ht="12.75">
      <c r="G3194" s="1"/>
    </row>
    <row r="3195" ht="12.75">
      <c r="G3195" s="1"/>
    </row>
    <row r="3196" ht="12.75">
      <c r="G3196" s="1"/>
    </row>
    <row r="3197" ht="12.75">
      <c r="G3197" s="1"/>
    </row>
    <row r="3198" ht="12.75">
      <c r="G3198" s="1"/>
    </row>
    <row r="3199" ht="12.75">
      <c r="G3199" s="1"/>
    </row>
    <row r="3200" ht="12.75">
      <c r="G3200" s="1"/>
    </row>
    <row r="3201" ht="12.75">
      <c r="G3201" s="1"/>
    </row>
    <row r="3202" ht="12.75">
      <c r="G3202" s="1"/>
    </row>
    <row r="3203" ht="12.75">
      <c r="G3203" s="1"/>
    </row>
    <row r="3204" ht="12.75">
      <c r="G3204" s="1"/>
    </row>
    <row r="3205" ht="12.75">
      <c r="G3205" s="1"/>
    </row>
    <row r="3206" ht="12.75">
      <c r="G3206" s="1"/>
    </row>
    <row r="3207" ht="12.75">
      <c r="G3207" s="1"/>
    </row>
    <row r="3208" ht="12.75">
      <c r="G3208" s="1"/>
    </row>
    <row r="3209" ht="12.75">
      <c r="G3209" s="1"/>
    </row>
    <row r="3210" ht="12.75">
      <c r="G3210" s="1"/>
    </row>
    <row r="3211" ht="12.75">
      <c r="G3211" s="1"/>
    </row>
    <row r="3212" ht="12.75">
      <c r="G3212" s="1"/>
    </row>
    <row r="3213" ht="12.75">
      <c r="G3213" s="1"/>
    </row>
    <row r="3214" ht="12.75">
      <c r="G3214" s="1"/>
    </row>
    <row r="3215" ht="12.75">
      <c r="G3215" s="1"/>
    </row>
    <row r="3216" ht="12.75">
      <c r="G3216" s="1"/>
    </row>
    <row r="3217" ht="12.75">
      <c r="G3217" s="1"/>
    </row>
    <row r="3218" ht="12.75">
      <c r="G3218" s="1"/>
    </row>
    <row r="3219" ht="12.75">
      <c r="G3219" s="1"/>
    </row>
    <row r="3220" ht="12.75">
      <c r="G3220" s="1"/>
    </row>
    <row r="3221" ht="12.75">
      <c r="G3221" s="1"/>
    </row>
    <row r="3222" ht="12.75">
      <c r="G3222" s="1"/>
    </row>
    <row r="3223" ht="12.75">
      <c r="G3223" s="1"/>
    </row>
    <row r="3224" ht="12.75">
      <c r="G3224" s="1"/>
    </row>
    <row r="3225" ht="12.75">
      <c r="G3225" s="1"/>
    </row>
    <row r="3226" ht="12.75">
      <c r="G3226" s="1"/>
    </row>
    <row r="3227" ht="12.75">
      <c r="G3227" s="1"/>
    </row>
    <row r="3228" ht="12.75">
      <c r="G3228" s="1"/>
    </row>
    <row r="3229" ht="12.75">
      <c r="G3229" s="1"/>
    </row>
    <row r="3230" ht="12.75">
      <c r="G3230" s="1"/>
    </row>
    <row r="3231" ht="12.75">
      <c r="G3231" s="1"/>
    </row>
    <row r="3232" ht="12.75">
      <c r="G3232" s="1"/>
    </row>
    <row r="3233" ht="12.75">
      <c r="G3233" s="1"/>
    </row>
    <row r="3234" ht="12.75">
      <c r="G3234" s="1"/>
    </row>
    <row r="3235" ht="12.75">
      <c r="G3235" s="1"/>
    </row>
    <row r="3236" ht="12.75">
      <c r="G3236" s="1"/>
    </row>
    <row r="3237" ht="12.75">
      <c r="G3237" s="1"/>
    </row>
    <row r="3238" ht="12.75">
      <c r="G3238" s="1"/>
    </row>
    <row r="3239" ht="12.75">
      <c r="G3239" s="1"/>
    </row>
    <row r="3240" ht="12.75">
      <c r="G3240" s="1"/>
    </row>
    <row r="3241" ht="12.75">
      <c r="G3241" s="1"/>
    </row>
    <row r="3242" ht="12.75">
      <c r="G3242" s="1"/>
    </row>
    <row r="3243" ht="12.75">
      <c r="G3243" s="1"/>
    </row>
    <row r="3244" ht="12.75">
      <c r="G3244" s="1"/>
    </row>
    <row r="3245" ht="12.75">
      <c r="G3245" s="1"/>
    </row>
    <row r="3246" ht="12.75">
      <c r="G3246" s="1"/>
    </row>
    <row r="3247" ht="12.75">
      <c r="G3247" s="1"/>
    </row>
    <row r="3248" ht="12.75">
      <c r="G3248" s="1"/>
    </row>
    <row r="3249" ht="12.75">
      <c r="G3249" s="1"/>
    </row>
    <row r="3250" ht="12.75">
      <c r="G3250" s="1"/>
    </row>
    <row r="3251" ht="12.75">
      <c r="G3251" s="1"/>
    </row>
    <row r="3252" ht="12.75">
      <c r="G3252" s="1"/>
    </row>
    <row r="3253" ht="12.75">
      <c r="G3253" s="1"/>
    </row>
    <row r="3254" ht="12.75">
      <c r="G3254" s="1"/>
    </row>
    <row r="3255" ht="12.75">
      <c r="G3255" s="1"/>
    </row>
    <row r="3256" ht="12.75">
      <c r="G3256" s="1"/>
    </row>
    <row r="3257" ht="12.75">
      <c r="G3257" s="1"/>
    </row>
    <row r="3258" ht="12.75">
      <c r="G3258" s="1"/>
    </row>
    <row r="3259" ht="12.75">
      <c r="G3259" s="1"/>
    </row>
    <row r="3260" ht="12.75">
      <c r="G3260" s="1"/>
    </row>
    <row r="3261" ht="12.75">
      <c r="G3261" s="1"/>
    </row>
    <row r="3262" ht="12.75">
      <c r="G3262" s="1"/>
    </row>
    <row r="3263" ht="12.75">
      <c r="G3263" s="1"/>
    </row>
    <row r="3264" ht="12.75">
      <c r="G3264" s="1"/>
    </row>
    <row r="3265" ht="12.75">
      <c r="G3265" s="1"/>
    </row>
    <row r="3266" ht="12.75">
      <c r="G3266" s="1"/>
    </row>
    <row r="3267" ht="12.75">
      <c r="G3267" s="1"/>
    </row>
    <row r="3268" ht="12.75">
      <c r="G3268" s="1"/>
    </row>
    <row r="3269" ht="12.75">
      <c r="G3269" s="1"/>
    </row>
    <row r="3270" ht="12.75">
      <c r="G3270" s="1"/>
    </row>
    <row r="3271" ht="12.75">
      <c r="G3271" s="1"/>
    </row>
    <row r="3272" ht="12.75">
      <c r="G3272" s="1"/>
    </row>
    <row r="3273" ht="12.75">
      <c r="G3273" s="1"/>
    </row>
    <row r="3274" ht="12.75">
      <c r="G3274" s="1"/>
    </row>
    <row r="3275" ht="12.75">
      <c r="G3275" s="1"/>
    </row>
    <row r="3276" ht="12.75">
      <c r="G3276" s="1"/>
    </row>
    <row r="3277" ht="12.75">
      <c r="G3277" s="1"/>
    </row>
    <row r="3278" ht="12.75">
      <c r="G3278" s="1"/>
    </row>
    <row r="3279" ht="12.75">
      <c r="G3279" s="1"/>
    </row>
    <row r="3280" ht="12.75">
      <c r="G3280" s="1"/>
    </row>
    <row r="3281" ht="12.75">
      <c r="G3281" s="1"/>
    </row>
    <row r="3282" ht="12.75">
      <c r="G3282" s="1"/>
    </row>
    <row r="3283" ht="12.75">
      <c r="G3283" s="1"/>
    </row>
    <row r="3284" ht="12.75">
      <c r="G3284" s="1"/>
    </row>
    <row r="3285" ht="12.75">
      <c r="G3285" s="1"/>
    </row>
    <row r="3286" ht="12.75">
      <c r="G3286" s="1"/>
    </row>
    <row r="3287" ht="12.75">
      <c r="G3287" s="1"/>
    </row>
    <row r="3288" ht="12.75">
      <c r="G3288" s="1"/>
    </row>
    <row r="3289" ht="12.75">
      <c r="G3289" s="1"/>
    </row>
    <row r="3290" ht="12.75">
      <c r="G3290" s="1"/>
    </row>
    <row r="3291" ht="12.75">
      <c r="G3291" s="1"/>
    </row>
    <row r="3292" ht="12.75">
      <c r="G3292" s="1"/>
    </row>
    <row r="3293" ht="12.75">
      <c r="G3293" s="1"/>
    </row>
    <row r="3294" ht="12.75">
      <c r="G3294" s="1"/>
    </row>
    <row r="3295" ht="12.75">
      <c r="G3295" s="1"/>
    </row>
    <row r="3296" ht="12.75">
      <c r="G3296" s="1"/>
    </row>
    <row r="3297" ht="12.75">
      <c r="G3297" s="1"/>
    </row>
    <row r="3298" ht="12.75">
      <c r="G3298" s="1"/>
    </row>
    <row r="3299" ht="12.75">
      <c r="G3299" s="1"/>
    </row>
    <row r="3300" ht="12.75">
      <c r="G3300" s="1"/>
    </row>
    <row r="3301" ht="12.75">
      <c r="G3301" s="1"/>
    </row>
    <row r="3302" ht="12.75">
      <c r="G3302" s="1"/>
    </row>
    <row r="3303" ht="12.75">
      <c r="G3303" s="1"/>
    </row>
    <row r="3304" ht="12.75">
      <c r="G3304" s="1"/>
    </row>
    <row r="3305" ht="12.75">
      <c r="G3305" s="1"/>
    </row>
    <row r="3306" ht="12.75">
      <c r="G3306" s="1"/>
    </row>
    <row r="3307" ht="12.75">
      <c r="G3307" s="1"/>
    </row>
    <row r="3308" ht="12.75">
      <c r="G3308" s="1"/>
    </row>
    <row r="3309" ht="12.75">
      <c r="G3309" s="1"/>
    </row>
    <row r="3310" ht="12.75">
      <c r="G3310" s="1"/>
    </row>
    <row r="3311" ht="12.75">
      <c r="G3311" s="1"/>
    </row>
    <row r="3312" ht="12.75">
      <c r="G3312" s="1"/>
    </row>
    <row r="3313" ht="12.75">
      <c r="G3313" s="1"/>
    </row>
    <row r="3314" ht="12.75">
      <c r="G3314" s="1"/>
    </row>
    <row r="3315" ht="12.75">
      <c r="G3315" s="1"/>
    </row>
    <row r="3316" ht="12.75">
      <c r="G3316" s="1"/>
    </row>
    <row r="3317" ht="12.75">
      <c r="G3317" s="1"/>
    </row>
    <row r="3318" ht="12.75">
      <c r="G3318" s="1"/>
    </row>
    <row r="3319" ht="12.75">
      <c r="G3319" s="1"/>
    </row>
    <row r="3320" ht="12.75">
      <c r="G3320" s="1"/>
    </row>
    <row r="3321" ht="12.75">
      <c r="G3321" s="1"/>
    </row>
    <row r="3322" ht="12.75">
      <c r="G3322" s="1"/>
    </row>
    <row r="3323" ht="12.75">
      <c r="G3323" s="1"/>
    </row>
    <row r="3324" ht="12.75">
      <c r="G3324" s="1"/>
    </row>
    <row r="3325" ht="12.75">
      <c r="G3325" s="1"/>
    </row>
    <row r="3326" ht="12.75">
      <c r="G3326" s="1"/>
    </row>
    <row r="3327" ht="12.75">
      <c r="G3327" s="1"/>
    </row>
    <row r="3328" ht="12.75">
      <c r="G3328" s="1"/>
    </row>
    <row r="3329" ht="12.75">
      <c r="G3329" s="1"/>
    </row>
    <row r="3330" ht="12.75">
      <c r="G3330" s="1"/>
    </row>
    <row r="3331" ht="12.75">
      <c r="G3331" s="1"/>
    </row>
    <row r="3332" ht="12.75">
      <c r="G3332" s="1"/>
    </row>
    <row r="3333" ht="12.75">
      <c r="G3333" s="1"/>
    </row>
    <row r="3334" ht="12.75">
      <c r="G3334" s="1"/>
    </row>
    <row r="3335" ht="12.75">
      <c r="G3335" s="1"/>
    </row>
    <row r="3336" ht="12.75">
      <c r="G3336" s="1"/>
    </row>
    <row r="3337" ht="12.75">
      <c r="G3337" s="1"/>
    </row>
    <row r="3338" ht="12.75">
      <c r="G3338" s="1"/>
    </row>
    <row r="3339" ht="12.75">
      <c r="G3339" s="1"/>
    </row>
    <row r="3340" ht="12.75">
      <c r="G3340" s="1"/>
    </row>
    <row r="3341" ht="12.75">
      <c r="G3341" s="1"/>
    </row>
    <row r="3342" ht="12.75">
      <c r="G3342" s="1"/>
    </row>
    <row r="3343" ht="12.75">
      <c r="G3343" s="1"/>
    </row>
    <row r="3344" ht="12.75">
      <c r="G3344" s="1"/>
    </row>
    <row r="3345" ht="12.75">
      <c r="G3345" s="1"/>
    </row>
    <row r="3346" ht="12.75">
      <c r="G3346" s="1"/>
    </row>
    <row r="3347" ht="12.75">
      <c r="G3347" s="1"/>
    </row>
    <row r="3348" ht="12.75">
      <c r="G3348" s="1"/>
    </row>
    <row r="3349" ht="12.75">
      <c r="G3349" s="1"/>
    </row>
    <row r="3350" ht="12.75">
      <c r="G3350" s="1"/>
    </row>
    <row r="3351" ht="12.75">
      <c r="G3351" s="1"/>
    </row>
    <row r="3352" ht="12.75">
      <c r="G3352" s="1"/>
    </row>
    <row r="3353" ht="12.75">
      <c r="G3353" s="1"/>
    </row>
    <row r="3354" ht="12.75">
      <c r="G3354" s="1"/>
    </row>
    <row r="3355" ht="12.75">
      <c r="G3355" s="1"/>
    </row>
    <row r="3356" ht="12.75">
      <c r="G3356" s="1"/>
    </row>
    <row r="3357" ht="12.75">
      <c r="G3357" s="1"/>
    </row>
    <row r="3358" ht="12.75">
      <c r="G3358" s="1"/>
    </row>
    <row r="3359" ht="12.75">
      <c r="G3359" s="1"/>
    </row>
    <row r="3360" ht="12.75">
      <c r="G3360" s="1"/>
    </row>
    <row r="3361" ht="12.75">
      <c r="G3361" s="1"/>
    </row>
    <row r="3362" ht="12.75">
      <c r="G3362" s="1"/>
    </row>
    <row r="3363" ht="12.75">
      <c r="G3363" s="1"/>
    </row>
    <row r="3364" ht="12.75">
      <c r="G3364" s="1"/>
    </row>
    <row r="3365" ht="12.75">
      <c r="G3365" s="1"/>
    </row>
    <row r="3366" ht="12.75">
      <c r="G3366" s="1"/>
    </row>
    <row r="3367" ht="12.75">
      <c r="G3367" s="1"/>
    </row>
    <row r="3368" ht="12.75">
      <c r="G3368" s="1"/>
    </row>
    <row r="3369" ht="12.75">
      <c r="G3369" s="1"/>
    </row>
    <row r="3370" ht="12.75">
      <c r="G3370" s="1"/>
    </row>
    <row r="3371" ht="12.75">
      <c r="G3371" s="1"/>
    </row>
    <row r="3372" ht="12.75">
      <c r="G3372" s="1"/>
    </row>
    <row r="3373" ht="12.75">
      <c r="G3373" s="1"/>
    </row>
    <row r="3374" ht="12.75">
      <c r="G3374" s="1"/>
    </row>
    <row r="3375" ht="12.75">
      <c r="G3375" s="1"/>
    </row>
    <row r="3376" ht="12.75">
      <c r="G3376" s="1"/>
    </row>
    <row r="3377" ht="12.75">
      <c r="G3377" s="1"/>
    </row>
    <row r="3378" ht="12.75">
      <c r="G3378" s="1"/>
    </row>
    <row r="3379" ht="12.75">
      <c r="G3379" s="1"/>
    </row>
    <row r="3380" ht="12.75">
      <c r="G3380" s="1"/>
    </row>
    <row r="3381" ht="12.75">
      <c r="G3381" s="1"/>
    </row>
    <row r="3382" ht="12.75">
      <c r="G3382" s="1"/>
    </row>
    <row r="3383" ht="12.75">
      <c r="G3383" s="1"/>
    </row>
    <row r="3384" ht="12.75">
      <c r="G3384" s="1"/>
    </row>
    <row r="3385" ht="12.75">
      <c r="G3385" s="1"/>
    </row>
    <row r="3386" ht="12.75">
      <c r="G3386" s="1"/>
    </row>
    <row r="3387" ht="12.75">
      <c r="G3387" s="1"/>
    </row>
    <row r="3388" ht="12.75">
      <c r="G3388" s="1"/>
    </row>
    <row r="3389" ht="12.75">
      <c r="G3389" s="1"/>
    </row>
    <row r="3390" ht="12.75">
      <c r="G3390" s="1"/>
    </row>
    <row r="3391" ht="12.75">
      <c r="G3391" s="1"/>
    </row>
    <row r="3392" ht="12.75">
      <c r="G3392" s="1"/>
    </row>
    <row r="3393" ht="12.75">
      <c r="G3393" s="1"/>
    </row>
    <row r="3394" ht="12.75">
      <c r="G3394" s="1"/>
    </row>
    <row r="3395" ht="12.75">
      <c r="G3395" s="1"/>
    </row>
    <row r="3396" ht="12.75">
      <c r="G3396" s="1"/>
    </row>
    <row r="3397" ht="12.75">
      <c r="G3397" s="1"/>
    </row>
    <row r="3398" ht="12.75">
      <c r="G3398" s="1"/>
    </row>
    <row r="3399" ht="12.75">
      <c r="G3399" s="1"/>
    </row>
    <row r="3400" ht="12.75">
      <c r="G3400" s="1"/>
    </row>
    <row r="3401" ht="12.75">
      <c r="G3401" s="1"/>
    </row>
    <row r="3402" ht="12.75">
      <c r="G3402" s="1"/>
    </row>
    <row r="3403" ht="12.75">
      <c r="G3403" s="1"/>
    </row>
    <row r="3404" ht="12.75">
      <c r="G3404" s="1"/>
    </row>
    <row r="3405" ht="12.75">
      <c r="G3405" s="1"/>
    </row>
    <row r="3406" ht="12.75">
      <c r="G3406" s="1"/>
    </row>
    <row r="3407" ht="12.75">
      <c r="G3407" s="1"/>
    </row>
    <row r="3408" ht="12.75">
      <c r="G3408" s="1"/>
    </row>
    <row r="3409" ht="12.75">
      <c r="G3409" s="1"/>
    </row>
    <row r="3410" ht="12.75">
      <c r="G3410" s="1"/>
    </row>
    <row r="3411" ht="12.75">
      <c r="G3411" s="1"/>
    </row>
    <row r="3412" ht="12.75">
      <c r="G3412" s="1"/>
    </row>
    <row r="3413" ht="12.75">
      <c r="G3413" s="1"/>
    </row>
    <row r="3414" ht="12.75">
      <c r="G3414" s="1"/>
    </row>
    <row r="3415" ht="12.75">
      <c r="G3415" s="1"/>
    </row>
    <row r="3416" ht="12.75">
      <c r="G3416" s="1"/>
    </row>
    <row r="3417" ht="12.75">
      <c r="G3417" s="1"/>
    </row>
    <row r="3418" ht="12.75">
      <c r="G3418" s="1"/>
    </row>
    <row r="3419" ht="12.75">
      <c r="G3419" s="1"/>
    </row>
    <row r="3420" ht="12.75">
      <c r="G3420" s="1"/>
    </row>
    <row r="3421" ht="12.75">
      <c r="G3421" s="1"/>
    </row>
    <row r="3422" ht="12.75">
      <c r="G3422" s="1"/>
    </row>
    <row r="3423" ht="12.75">
      <c r="G3423" s="1"/>
    </row>
    <row r="3424" ht="12.75">
      <c r="G3424" s="1"/>
    </row>
    <row r="3425" ht="12.75">
      <c r="G3425" s="1"/>
    </row>
    <row r="3426" ht="12.75">
      <c r="G3426" s="1"/>
    </row>
    <row r="3427" ht="12.75">
      <c r="G3427" s="1"/>
    </row>
    <row r="3428" ht="12.75">
      <c r="G3428" s="1"/>
    </row>
    <row r="3429" ht="12.75">
      <c r="G3429" s="1"/>
    </row>
    <row r="3430" ht="12.75">
      <c r="G3430" s="1"/>
    </row>
    <row r="3431" ht="12.75">
      <c r="G3431" s="1"/>
    </row>
    <row r="3432" ht="12.75">
      <c r="G3432" s="1"/>
    </row>
    <row r="3433" ht="12.75">
      <c r="G3433" s="1"/>
    </row>
    <row r="3434" ht="12.75">
      <c r="G3434" s="1"/>
    </row>
    <row r="3435" ht="12.75">
      <c r="G3435" s="1"/>
    </row>
    <row r="3436" ht="12.75">
      <c r="G3436" s="1"/>
    </row>
    <row r="3437" ht="12.75">
      <c r="G3437" s="1"/>
    </row>
    <row r="3438" ht="12.75">
      <c r="G3438" s="1"/>
    </row>
    <row r="3439" ht="12.75">
      <c r="G3439" s="1"/>
    </row>
    <row r="3440" ht="12.75">
      <c r="G3440" s="1"/>
    </row>
    <row r="3441" ht="12.75">
      <c r="G3441" s="1"/>
    </row>
    <row r="3442" ht="12.75">
      <c r="G3442" s="1"/>
    </row>
    <row r="3443" ht="12.75">
      <c r="G3443" s="1"/>
    </row>
    <row r="3444" ht="12.75">
      <c r="G3444" s="1"/>
    </row>
    <row r="3445" ht="12.75">
      <c r="G3445" s="1"/>
    </row>
    <row r="3446" ht="12.75">
      <c r="G3446" s="1"/>
    </row>
    <row r="3447" ht="12.75">
      <c r="G3447" s="1"/>
    </row>
    <row r="3448" ht="12.75">
      <c r="G3448" s="1"/>
    </row>
    <row r="3449" ht="12.75">
      <c r="G3449" s="1"/>
    </row>
    <row r="3450" ht="12.75">
      <c r="G3450" s="1"/>
    </row>
    <row r="3451" ht="12.75">
      <c r="G3451" s="1"/>
    </row>
    <row r="3452" ht="12.75">
      <c r="G3452" s="1"/>
    </row>
    <row r="3453" ht="12.75">
      <c r="G3453" s="1"/>
    </row>
    <row r="3454" ht="12.75">
      <c r="G3454" s="1"/>
    </row>
    <row r="3455" ht="12.75">
      <c r="G3455" s="1"/>
    </row>
    <row r="3456" ht="12.75">
      <c r="G3456" s="1"/>
    </row>
    <row r="3457" ht="12.75">
      <c r="G3457" s="1"/>
    </row>
    <row r="3458" ht="12.75">
      <c r="G3458" s="1"/>
    </row>
    <row r="3459" ht="12.75">
      <c r="G3459" s="1"/>
    </row>
    <row r="3460" ht="12.75">
      <c r="G3460" s="1"/>
    </row>
    <row r="3461" ht="12.75">
      <c r="G3461" s="1"/>
    </row>
    <row r="3462" ht="12.75">
      <c r="G3462" s="1"/>
    </row>
    <row r="3463" ht="12.75">
      <c r="G3463" s="1"/>
    </row>
    <row r="3464" ht="12.75">
      <c r="G3464" s="1"/>
    </row>
    <row r="3465" ht="12.75">
      <c r="G3465" s="1"/>
    </row>
    <row r="3466" ht="12.75">
      <c r="G3466" s="1"/>
    </row>
    <row r="3467" ht="12.75">
      <c r="G3467" s="1"/>
    </row>
    <row r="3468" ht="12.75">
      <c r="G3468" s="1"/>
    </row>
    <row r="3469" ht="12.75">
      <c r="G3469" s="1"/>
    </row>
    <row r="3470" ht="12.75">
      <c r="G3470" s="1"/>
    </row>
    <row r="3471" ht="12.75">
      <c r="G3471" s="1"/>
    </row>
    <row r="3472" ht="12.75">
      <c r="G3472" s="1"/>
    </row>
    <row r="3473" ht="12.75">
      <c r="G3473" s="1"/>
    </row>
    <row r="3474" ht="12.75">
      <c r="G3474" s="1"/>
    </row>
    <row r="3475" ht="12.75">
      <c r="G3475" s="1"/>
    </row>
    <row r="3476" ht="12.75">
      <c r="G3476" s="1"/>
    </row>
    <row r="3477" ht="12.75">
      <c r="G3477" s="1"/>
    </row>
    <row r="3478" ht="12.75">
      <c r="G3478" s="1"/>
    </row>
    <row r="3479" ht="12.75">
      <c r="G3479" s="1"/>
    </row>
    <row r="3480" ht="12.75">
      <c r="G3480" s="1"/>
    </row>
    <row r="3481" ht="12.75">
      <c r="G3481" s="1"/>
    </row>
    <row r="3482" ht="12.75">
      <c r="G3482" s="1"/>
    </row>
    <row r="3483" ht="12.75">
      <c r="G3483" s="1"/>
    </row>
    <row r="3484" ht="12.75">
      <c r="G3484" s="1"/>
    </row>
    <row r="3485" ht="12.75">
      <c r="G3485" s="1"/>
    </row>
    <row r="3486" ht="12.75">
      <c r="G3486" s="1"/>
    </row>
    <row r="3487" ht="12.75">
      <c r="G3487" s="1"/>
    </row>
    <row r="3488" ht="12.75">
      <c r="G3488" s="1"/>
    </row>
    <row r="3489" ht="12.75">
      <c r="G3489" s="1"/>
    </row>
    <row r="3490" ht="12.75">
      <c r="G3490" s="1"/>
    </row>
    <row r="3491" ht="12.75">
      <c r="G3491" s="1"/>
    </row>
    <row r="3492" ht="12.75">
      <c r="G3492" s="1"/>
    </row>
    <row r="3493" ht="12.75">
      <c r="G3493" s="1"/>
    </row>
    <row r="3494" ht="12.75">
      <c r="G3494" s="1"/>
    </row>
    <row r="3495" ht="12.75">
      <c r="G3495" s="1"/>
    </row>
    <row r="3496" ht="12.75">
      <c r="G3496" s="1"/>
    </row>
    <row r="3497" ht="12.75">
      <c r="G3497" s="1"/>
    </row>
    <row r="3498" ht="12.75">
      <c r="G3498" s="1"/>
    </row>
    <row r="3499" ht="12.75">
      <c r="G3499" s="1"/>
    </row>
    <row r="3500" ht="12.75">
      <c r="G3500" s="1"/>
    </row>
    <row r="3501" ht="12.75">
      <c r="G3501" s="1"/>
    </row>
    <row r="3502" ht="12.75">
      <c r="G3502" s="1"/>
    </row>
    <row r="3503" ht="12.75">
      <c r="G3503" s="1"/>
    </row>
    <row r="3504" ht="12.75">
      <c r="G3504" s="1"/>
    </row>
    <row r="3505" ht="12.75">
      <c r="G3505" s="1"/>
    </row>
    <row r="3506" ht="12.75">
      <c r="G3506" s="1"/>
    </row>
    <row r="3507" ht="12.75">
      <c r="G3507" s="1"/>
    </row>
    <row r="3508" ht="12.75">
      <c r="G3508" s="1"/>
    </row>
    <row r="3509" ht="12.75">
      <c r="G3509" s="1"/>
    </row>
    <row r="3510" ht="12.75">
      <c r="G3510" s="1"/>
    </row>
    <row r="3511" ht="12.75">
      <c r="G3511" s="1"/>
    </row>
    <row r="3512" ht="12.75">
      <c r="G3512" s="1"/>
    </row>
    <row r="3513" ht="12.75">
      <c r="G3513" s="1"/>
    </row>
    <row r="3514" ht="12.75">
      <c r="G3514" s="1"/>
    </row>
    <row r="3515" ht="12.75">
      <c r="G3515" s="1"/>
    </row>
    <row r="3516" ht="12.75">
      <c r="G3516" s="1"/>
    </row>
    <row r="3517" ht="12.75">
      <c r="G3517" s="1"/>
    </row>
    <row r="3518" ht="12.75">
      <c r="G3518" s="1"/>
    </row>
    <row r="3519" ht="12.75">
      <c r="G3519" s="1"/>
    </row>
    <row r="3520" ht="12.75">
      <c r="G3520" s="1"/>
    </row>
    <row r="3521" ht="12.75">
      <c r="G3521" s="1"/>
    </row>
    <row r="3522" ht="12.75">
      <c r="G3522" s="1"/>
    </row>
    <row r="3523" ht="12.75">
      <c r="G3523" s="1"/>
    </row>
    <row r="3524" ht="12.75">
      <c r="G3524" s="1"/>
    </row>
    <row r="3525" ht="12.75">
      <c r="G3525" s="1"/>
    </row>
    <row r="3526" ht="12.75">
      <c r="G3526" s="1"/>
    </row>
    <row r="3527" ht="12.75">
      <c r="G3527" s="1"/>
    </row>
    <row r="3528" ht="12.75">
      <c r="G3528" s="1"/>
    </row>
    <row r="3529" ht="12.75">
      <c r="G3529" s="1"/>
    </row>
    <row r="3530" ht="12.75">
      <c r="G3530" s="1"/>
    </row>
    <row r="3531" ht="12.75">
      <c r="G3531" s="1"/>
    </row>
    <row r="3532" ht="12.75">
      <c r="G3532" s="1"/>
    </row>
    <row r="3533" ht="12.75">
      <c r="G3533" s="1"/>
    </row>
    <row r="3534" ht="12.75">
      <c r="G3534" s="1"/>
    </row>
    <row r="3535" ht="12.75">
      <c r="G3535" s="1"/>
    </row>
    <row r="3536" ht="12.75">
      <c r="G3536" s="1"/>
    </row>
    <row r="3537" ht="12.75">
      <c r="G3537" s="1"/>
    </row>
    <row r="3538" ht="12.75">
      <c r="G3538" s="1"/>
    </row>
    <row r="3539" ht="12.75">
      <c r="G3539" s="1"/>
    </row>
    <row r="3540" ht="12.75">
      <c r="G3540" s="1"/>
    </row>
    <row r="3541" ht="12.75">
      <c r="G3541" s="1"/>
    </row>
    <row r="3542" ht="12.75">
      <c r="G3542" s="1"/>
    </row>
    <row r="3543" ht="12.75">
      <c r="G3543" s="1"/>
    </row>
    <row r="3544" ht="12.75">
      <c r="G3544" s="1"/>
    </row>
    <row r="3545" ht="12.75">
      <c r="G3545" s="1"/>
    </row>
    <row r="3546" ht="12.75">
      <c r="G3546" s="1"/>
    </row>
    <row r="3547" ht="12.75">
      <c r="G3547" s="1"/>
    </row>
    <row r="3548" ht="12.75">
      <c r="G3548" s="1"/>
    </row>
    <row r="3549" ht="12.75">
      <c r="G3549" s="1"/>
    </row>
    <row r="3550" ht="12.75">
      <c r="G3550" s="1"/>
    </row>
    <row r="3551" ht="12.75">
      <c r="G3551" s="1"/>
    </row>
    <row r="3552" ht="12.75">
      <c r="G3552" s="1"/>
    </row>
    <row r="3553" ht="12.75">
      <c r="G3553" s="1"/>
    </row>
    <row r="3554" ht="12.75">
      <c r="G3554" s="1"/>
    </row>
    <row r="3555" ht="12.75">
      <c r="G3555" s="1"/>
    </row>
    <row r="3556" ht="12.75">
      <c r="G3556" s="1"/>
    </row>
    <row r="3557" ht="12.75">
      <c r="G3557" s="1"/>
    </row>
    <row r="3558" ht="12.75">
      <c r="G3558" s="1"/>
    </row>
    <row r="3559" ht="12.75">
      <c r="G3559" s="1"/>
    </row>
    <row r="3560" ht="12.75">
      <c r="G3560" s="1"/>
    </row>
    <row r="3561" ht="12.75">
      <c r="G3561" s="1"/>
    </row>
    <row r="3562" ht="12.75">
      <c r="G3562" s="1"/>
    </row>
    <row r="3563" ht="12.75">
      <c r="G3563" s="1"/>
    </row>
    <row r="3564" ht="12.75">
      <c r="G3564" s="1"/>
    </row>
    <row r="3565" ht="12.75">
      <c r="G3565" s="1"/>
    </row>
    <row r="3566" ht="12.75">
      <c r="G3566" s="1"/>
    </row>
    <row r="3567" ht="12.75">
      <c r="G3567" s="1"/>
    </row>
    <row r="3568" ht="12.75">
      <c r="G3568" s="1"/>
    </row>
    <row r="3569" ht="12.75">
      <c r="G3569" s="1"/>
    </row>
    <row r="3570" ht="12.75">
      <c r="G3570" s="1"/>
    </row>
    <row r="3571" ht="12.75">
      <c r="G3571" s="1"/>
    </row>
    <row r="3572" ht="12.75">
      <c r="G3572" s="1"/>
    </row>
    <row r="3573" ht="12.75">
      <c r="G3573" s="1"/>
    </row>
    <row r="3574" ht="12.75">
      <c r="G3574" s="1"/>
    </row>
    <row r="3575" ht="12.75">
      <c r="G3575" s="1"/>
    </row>
    <row r="3576" ht="12.75">
      <c r="G3576" s="1"/>
    </row>
    <row r="3577" ht="12.75">
      <c r="G3577" s="1"/>
    </row>
    <row r="3578" ht="12.75">
      <c r="G3578" s="1"/>
    </row>
    <row r="3579" ht="12.75">
      <c r="G3579" s="1"/>
    </row>
    <row r="3580" ht="12.75">
      <c r="G3580" s="1"/>
    </row>
    <row r="3581" ht="12.75">
      <c r="G3581" s="1"/>
    </row>
    <row r="3582" ht="12.75">
      <c r="G3582" s="1"/>
    </row>
    <row r="3583" ht="12.75">
      <c r="G3583" s="1"/>
    </row>
    <row r="3584" ht="12.75">
      <c r="G3584" s="1"/>
    </row>
    <row r="3585" ht="12.75">
      <c r="G3585" s="1"/>
    </row>
    <row r="3586" ht="12.75">
      <c r="G3586" s="1"/>
    </row>
    <row r="3587" ht="12.75">
      <c r="G3587" s="1"/>
    </row>
    <row r="3588" ht="12.75">
      <c r="G3588" s="1"/>
    </row>
    <row r="3589" ht="12.75">
      <c r="G3589" s="1"/>
    </row>
    <row r="3590" ht="12.75">
      <c r="G3590" s="1"/>
    </row>
    <row r="3591" ht="12.75">
      <c r="G3591" s="1"/>
    </row>
    <row r="3592" ht="12.75">
      <c r="G3592" s="1"/>
    </row>
    <row r="3593" ht="12.75">
      <c r="G3593" s="1"/>
    </row>
    <row r="3594" ht="12.75">
      <c r="G3594" s="1"/>
    </row>
    <row r="3595" ht="12.75">
      <c r="G3595" s="1"/>
    </row>
    <row r="3596" ht="12.75">
      <c r="G3596" s="1"/>
    </row>
    <row r="3597" ht="12.75">
      <c r="G3597" s="1"/>
    </row>
    <row r="3598" ht="12.75">
      <c r="G3598" s="1"/>
    </row>
    <row r="3599" ht="12.75">
      <c r="G3599" s="1"/>
    </row>
    <row r="3600" ht="12.75">
      <c r="G3600" s="1"/>
    </row>
    <row r="3601" ht="12.75">
      <c r="G3601" s="1"/>
    </row>
    <row r="3602" ht="12.75">
      <c r="G3602" s="1"/>
    </row>
    <row r="3603" ht="12.75">
      <c r="G3603" s="1"/>
    </row>
    <row r="3604" ht="12.75">
      <c r="G3604" s="1"/>
    </row>
    <row r="3605" ht="12.75">
      <c r="G3605" s="1"/>
    </row>
    <row r="3606" ht="12.75">
      <c r="G3606" s="1"/>
    </row>
    <row r="3607" ht="12.75">
      <c r="G3607" s="1"/>
    </row>
    <row r="3608" ht="12.75">
      <c r="G3608" s="1"/>
    </row>
    <row r="3609" ht="12.75">
      <c r="G3609" s="1"/>
    </row>
    <row r="3610" ht="12.75">
      <c r="G3610" s="1"/>
    </row>
    <row r="3611" ht="12.75">
      <c r="G3611" s="1"/>
    </row>
    <row r="3612" ht="12.75">
      <c r="G3612" s="1"/>
    </row>
    <row r="3613" ht="12.75">
      <c r="G3613" s="1"/>
    </row>
    <row r="3614" ht="12.75">
      <c r="G3614" s="1"/>
    </row>
    <row r="3615" ht="12.75">
      <c r="G3615" s="1"/>
    </row>
    <row r="3616" ht="12.75">
      <c r="G3616" s="1"/>
    </row>
    <row r="3617" ht="12.75">
      <c r="G3617" s="1"/>
    </row>
    <row r="3618" ht="12.75">
      <c r="G3618" s="1"/>
    </row>
    <row r="3619" ht="12.75">
      <c r="G3619" s="1"/>
    </row>
    <row r="3620" ht="12.75">
      <c r="G3620" s="1"/>
    </row>
    <row r="3621" ht="12.75">
      <c r="G3621" s="1"/>
    </row>
    <row r="3622" ht="12.75">
      <c r="G3622" s="1"/>
    </row>
    <row r="3623" ht="12.75">
      <c r="G3623" s="1"/>
    </row>
    <row r="3624" ht="12.75">
      <c r="G3624" s="1"/>
    </row>
    <row r="3625" ht="12.75">
      <c r="G3625" s="1"/>
    </row>
    <row r="3626" ht="12.75">
      <c r="G3626" s="1"/>
    </row>
    <row r="3627" ht="12.75">
      <c r="G3627" s="1"/>
    </row>
    <row r="3628" ht="12.75">
      <c r="G3628" s="1"/>
    </row>
    <row r="3629" ht="12.75">
      <c r="G3629" s="1"/>
    </row>
    <row r="3630" ht="12.75">
      <c r="G3630" s="1"/>
    </row>
    <row r="3631" ht="12.75">
      <c r="G3631" s="1"/>
    </row>
    <row r="3632" ht="12.75">
      <c r="G3632" s="1"/>
    </row>
    <row r="3633" ht="12.75">
      <c r="G3633" s="1"/>
    </row>
    <row r="3634" ht="12.75">
      <c r="G3634" s="1"/>
    </row>
    <row r="3635" ht="12.75">
      <c r="G3635" s="1"/>
    </row>
    <row r="3636" ht="12.75">
      <c r="G3636" s="1"/>
    </row>
    <row r="3637" ht="12.75">
      <c r="G3637" s="1"/>
    </row>
    <row r="3638" ht="12.75">
      <c r="G3638" s="1"/>
    </row>
    <row r="3639" ht="12.75">
      <c r="G3639" s="1"/>
    </row>
    <row r="3640" ht="12.75">
      <c r="G3640" s="1"/>
    </row>
    <row r="3641" ht="12.75">
      <c r="G3641" s="1"/>
    </row>
    <row r="3642" ht="12.75">
      <c r="G3642" s="1"/>
    </row>
    <row r="3643" ht="12.75">
      <c r="G3643" s="1"/>
    </row>
    <row r="3644" ht="12.75">
      <c r="G3644" s="1"/>
    </row>
    <row r="3645" ht="12.75">
      <c r="G3645" s="1"/>
    </row>
    <row r="3646" ht="12.75">
      <c r="G3646" s="1"/>
    </row>
    <row r="3647" ht="12.75">
      <c r="G3647" s="1"/>
    </row>
    <row r="3648" ht="12.75">
      <c r="G3648" s="1"/>
    </row>
    <row r="3649" ht="12.75">
      <c r="G3649" s="1"/>
    </row>
    <row r="3650" ht="12.75">
      <c r="G3650" s="1"/>
    </row>
    <row r="3651" ht="12.75">
      <c r="G3651" s="1"/>
    </row>
    <row r="3652" ht="12.75">
      <c r="G3652" s="1"/>
    </row>
    <row r="3653" ht="12.75">
      <c r="G3653" s="1"/>
    </row>
    <row r="3654" ht="12.75">
      <c r="G3654" s="1"/>
    </row>
    <row r="3655" ht="12.75">
      <c r="G3655" s="1"/>
    </row>
    <row r="3656" ht="12.75">
      <c r="G3656" s="1"/>
    </row>
    <row r="3657" ht="12.75">
      <c r="G3657" s="1"/>
    </row>
    <row r="3658" ht="12.75">
      <c r="G3658" s="1"/>
    </row>
    <row r="3659" ht="12.75">
      <c r="G3659" s="1"/>
    </row>
    <row r="3660" ht="12.75">
      <c r="G3660" s="1"/>
    </row>
    <row r="3661" ht="12.75">
      <c r="G3661" s="1"/>
    </row>
    <row r="3662" ht="12.75">
      <c r="G3662" s="1"/>
    </row>
    <row r="3663" ht="12.75">
      <c r="G3663" s="1"/>
    </row>
    <row r="3664" ht="12.75">
      <c r="G3664" s="1"/>
    </row>
    <row r="3665" ht="12.75">
      <c r="G3665" s="1"/>
    </row>
    <row r="3666" ht="12.75">
      <c r="G3666" s="1"/>
    </row>
    <row r="3667" ht="12.75">
      <c r="G3667" s="1"/>
    </row>
    <row r="3668" ht="12.75">
      <c r="G3668" s="1"/>
    </row>
    <row r="3669" ht="12.75">
      <c r="G3669" s="1"/>
    </row>
    <row r="3670" ht="12.75">
      <c r="G3670" s="1"/>
    </row>
    <row r="3671" ht="12.75">
      <c r="G3671" s="1"/>
    </row>
    <row r="3672" ht="12.75">
      <c r="G3672" s="1"/>
    </row>
    <row r="3673" ht="12.75">
      <c r="G3673" s="1"/>
    </row>
    <row r="3674" ht="12.75">
      <c r="G3674" s="1"/>
    </row>
    <row r="3675" ht="12.75">
      <c r="G3675" s="1"/>
    </row>
    <row r="3676" ht="12.75">
      <c r="G3676" s="1"/>
    </row>
    <row r="3677" ht="12.75">
      <c r="G3677" s="1"/>
    </row>
    <row r="3678" ht="12.75">
      <c r="G3678" s="1"/>
    </row>
    <row r="3679" ht="12.75">
      <c r="G3679" s="1"/>
    </row>
    <row r="3680" ht="12.75">
      <c r="G3680" s="1"/>
    </row>
    <row r="3681" ht="12.75">
      <c r="G3681" s="1"/>
    </row>
    <row r="3682" ht="12.75">
      <c r="G3682" s="1"/>
    </row>
    <row r="3683" ht="12.75">
      <c r="G3683" s="1"/>
    </row>
    <row r="3684" ht="12.75">
      <c r="G3684" s="1"/>
    </row>
    <row r="3685" ht="12.75">
      <c r="G3685" s="1"/>
    </row>
    <row r="3686" ht="12.75">
      <c r="G3686" s="1"/>
    </row>
    <row r="3687" ht="12.75">
      <c r="G3687" s="1"/>
    </row>
    <row r="3688" ht="12.75">
      <c r="G3688" s="1"/>
    </row>
    <row r="3689" ht="12.75">
      <c r="G3689" s="1"/>
    </row>
    <row r="3690" ht="12.75">
      <c r="G3690" s="1"/>
    </row>
    <row r="3691" ht="12.75">
      <c r="G3691" s="1"/>
    </row>
    <row r="3692" ht="12.75">
      <c r="G3692" s="1"/>
    </row>
    <row r="3693" ht="12.75">
      <c r="G3693" s="1"/>
    </row>
    <row r="3694" ht="12.75">
      <c r="G3694" s="1"/>
    </row>
    <row r="3695" ht="12.75">
      <c r="G3695" s="1"/>
    </row>
    <row r="3696" ht="12.75">
      <c r="G3696" s="1"/>
    </row>
    <row r="3697" ht="12.75">
      <c r="G3697" s="1"/>
    </row>
    <row r="3698" ht="12.75">
      <c r="G3698" s="1"/>
    </row>
    <row r="3699" ht="12.75">
      <c r="G3699" s="1"/>
    </row>
    <row r="3700" ht="12.75">
      <c r="G3700" s="1"/>
    </row>
    <row r="3701" ht="12.75">
      <c r="G3701" s="1"/>
    </row>
    <row r="3702" ht="12.75">
      <c r="G3702" s="1"/>
    </row>
    <row r="3703" ht="12.75">
      <c r="G3703" s="1"/>
    </row>
    <row r="3704" ht="12.75">
      <c r="G3704" s="1"/>
    </row>
    <row r="3705" ht="12.75">
      <c r="G3705" s="1"/>
    </row>
    <row r="3706" ht="12.75">
      <c r="G3706" s="1"/>
    </row>
    <row r="3707" ht="12.75">
      <c r="G3707" s="1"/>
    </row>
    <row r="3708" ht="12.75">
      <c r="G3708" s="1"/>
    </row>
    <row r="3709" ht="12.75">
      <c r="G3709" s="1"/>
    </row>
    <row r="3710" ht="12.75">
      <c r="G3710" s="1"/>
    </row>
    <row r="3711" ht="12.75">
      <c r="G3711" s="1"/>
    </row>
    <row r="3712" ht="12.75">
      <c r="G3712" s="1"/>
    </row>
    <row r="3713" ht="12.75">
      <c r="G3713" s="1"/>
    </row>
    <row r="3714" ht="12.75">
      <c r="G3714" s="1"/>
    </row>
    <row r="3715" ht="12.75">
      <c r="G3715" s="1"/>
    </row>
    <row r="3716" ht="12.75">
      <c r="G3716" s="1"/>
    </row>
    <row r="3717" ht="12.75">
      <c r="G3717" s="1"/>
    </row>
    <row r="3718" ht="12.75">
      <c r="G3718" s="1"/>
    </row>
    <row r="3719" ht="12.75">
      <c r="G3719" s="1"/>
    </row>
    <row r="3720" ht="12.75">
      <c r="G3720" s="1"/>
    </row>
    <row r="3721" ht="12.75">
      <c r="G3721" s="1"/>
    </row>
    <row r="3722" ht="12.75">
      <c r="G3722" s="1"/>
    </row>
    <row r="3723" ht="12.75">
      <c r="G3723" s="1"/>
    </row>
    <row r="3724" ht="12.75">
      <c r="G3724" s="1"/>
    </row>
    <row r="3725" ht="12.75">
      <c r="G3725" s="1"/>
    </row>
    <row r="3726" ht="12.75">
      <c r="G3726" s="1"/>
    </row>
    <row r="3727" ht="12.75">
      <c r="G3727" s="1"/>
    </row>
    <row r="3728" ht="12.75">
      <c r="G3728" s="1"/>
    </row>
    <row r="3729" ht="12.75">
      <c r="G3729" s="1"/>
    </row>
    <row r="3730" ht="12.75">
      <c r="G3730" s="1"/>
    </row>
    <row r="3731" ht="12.75">
      <c r="G3731" s="1"/>
    </row>
    <row r="3732" ht="12.75">
      <c r="G3732" s="1"/>
    </row>
    <row r="3733" ht="12.75">
      <c r="G3733" s="1"/>
    </row>
    <row r="3734" ht="12.75">
      <c r="G3734" s="1"/>
    </row>
    <row r="3735" ht="12.75">
      <c r="G3735" s="1"/>
    </row>
    <row r="3736" ht="12.75">
      <c r="G3736" s="1"/>
    </row>
    <row r="3737" ht="12.75">
      <c r="G3737" s="1"/>
    </row>
    <row r="3738" ht="12.75">
      <c r="G3738" s="1"/>
    </row>
    <row r="3739" ht="12.75">
      <c r="G3739" s="1"/>
    </row>
    <row r="3740" ht="12.75">
      <c r="G3740" s="1"/>
    </row>
    <row r="3741" ht="12.75">
      <c r="G3741" s="1"/>
    </row>
    <row r="3742" ht="12.75">
      <c r="G3742" s="1"/>
    </row>
    <row r="3743" ht="12.75">
      <c r="G3743" s="1"/>
    </row>
    <row r="3744" ht="12.75">
      <c r="G3744" s="1"/>
    </row>
    <row r="3745" ht="12.75">
      <c r="G3745" s="1"/>
    </row>
    <row r="3746" ht="12.75">
      <c r="G3746" s="1"/>
    </row>
    <row r="3747" ht="12.75">
      <c r="G3747" s="1"/>
    </row>
    <row r="3748" ht="12.75">
      <c r="G3748" s="1"/>
    </row>
    <row r="3749" ht="12.75">
      <c r="G3749" s="1"/>
    </row>
    <row r="3750" ht="12.75">
      <c r="G3750" s="1"/>
    </row>
    <row r="3751" ht="12.75">
      <c r="G3751" s="1"/>
    </row>
    <row r="3752" ht="12.75">
      <c r="G3752" s="1"/>
    </row>
    <row r="3753" ht="12.75">
      <c r="G3753" s="1"/>
    </row>
    <row r="3754" ht="12.75">
      <c r="G3754" s="1"/>
    </row>
    <row r="3755" ht="12.75">
      <c r="G3755" s="1"/>
    </row>
    <row r="3756" ht="12.75">
      <c r="G3756" s="1"/>
    </row>
    <row r="3757" ht="12.75">
      <c r="G3757" s="1"/>
    </row>
    <row r="3758" ht="12.75">
      <c r="G3758" s="1"/>
    </row>
    <row r="3759" ht="12.75">
      <c r="G3759" s="1"/>
    </row>
    <row r="3760" ht="12.75">
      <c r="G3760" s="1"/>
    </row>
    <row r="3761" ht="12.75">
      <c r="G3761" s="1"/>
    </row>
    <row r="3762" ht="12.75">
      <c r="G3762" s="1"/>
    </row>
    <row r="3763" ht="12.75">
      <c r="G3763" s="1"/>
    </row>
    <row r="3764" ht="12.75">
      <c r="G3764" s="1"/>
    </row>
    <row r="3765" ht="12.75">
      <c r="G3765" s="1"/>
    </row>
    <row r="3766" ht="12.75">
      <c r="G3766" s="1"/>
    </row>
    <row r="3767" ht="12.75">
      <c r="G3767" s="1"/>
    </row>
    <row r="3768" ht="12.75">
      <c r="G3768" s="1"/>
    </row>
    <row r="3769" ht="12.75">
      <c r="G3769" s="1"/>
    </row>
    <row r="3770" ht="12.75">
      <c r="G3770" s="1"/>
    </row>
    <row r="3771" ht="12.75">
      <c r="G3771" s="1"/>
    </row>
    <row r="3772" ht="12.75">
      <c r="G3772" s="1"/>
    </row>
    <row r="3773" ht="12.75">
      <c r="G3773" s="1"/>
    </row>
    <row r="3774" ht="12.75">
      <c r="G3774" s="1"/>
    </row>
    <row r="3775" ht="12.75">
      <c r="G3775" s="1"/>
    </row>
    <row r="3776" ht="12.75">
      <c r="G3776" s="1"/>
    </row>
    <row r="3777" ht="12.75">
      <c r="G3777" s="1"/>
    </row>
    <row r="3778" ht="12.75">
      <c r="G3778" s="1"/>
    </row>
    <row r="3779" ht="12.75">
      <c r="G3779" s="1"/>
    </row>
    <row r="3780" ht="12.75">
      <c r="G3780" s="1"/>
    </row>
    <row r="3781" ht="12.75">
      <c r="G3781" s="1"/>
    </row>
    <row r="3782" ht="12.75">
      <c r="G3782" s="1"/>
    </row>
    <row r="3783" ht="12.75">
      <c r="G3783" s="1"/>
    </row>
    <row r="3784" ht="12.75">
      <c r="G3784" s="1"/>
    </row>
    <row r="3785" ht="12.75">
      <c r="G3785" s="1"/>
    </row>
    <row r="3786" ht="12.75">
      <c r="G3786" s="1"/>
    </row>
    <row r="3787" ht="12.75">
      <c r="G3787" s="1"/>
    </row>
    <row r="3788" ht="12.75">
      <c r="G3788" s="1"/>
    </row>
    <row r="3789" ht="12.75">
      <c r="G3789" s="1"/>
    </row>
    <row r="3790" ht="12.75">
      <c r="G3790" s="1"/>
    </row>
    <row r="3791" ht="12.75">
      <c r="G3791" s="1"/>
    </row>
    <row r="3792" ht="12.75">
      <c r="G3792" s="1"/>
    </row>
    <row r="3793" ht="12.75">
      <c r="G3793" s="1"/>
    </row>
    <row r="3794" ht="12.75">
      <c r="G3794" s="1"/>
    </row>
    <row r="3795" ht="12.75">
      <c r="G3795" s="1"/>
    </row>
    <row r="3796" ht="12.75">
      <c r="G3796" s="1"/>
    </row>
    <row r="3797" ht="12.75">
      <c r="G3797" s="1"/>
    </row>
    <row r="3798" ht="12.75">
      <c r="G3798" s="1"/>
    </row>
    <row r="3799" ht="12.75">
      <c r="G3799" s="1"/>
    </row>
    <row r="3800" ht="12.75">
      <c r="G3800" s="1"/>
    </row>
    <row r="3801" ht="12.75">
      <c r="G3801" s="1"/>
    </row>
    <row r="3802" ht="12.75">
      <c r="G3802" s="1"/>
    </row>
    <row r="3803" ht="12.75">
      <c r="G3803" s="1"/>
    </row>
    <row r="3804" ht="12.75">
      <c r="G3804" s="1"/>
    </row>
    <row r="3805" ht="12.75">
      <c r="G3805" s="1"/>
    </row>
    <row r="3806" ht="12.75">
      <c r="G3806" s="1"/>
    </row>
    <row r="3807" ht="12.75">
      <c r="G3807" s="1"/>
    </row>
    <row r="3808" ht="12.75">
      <c r="G3808" s="1"/>
    </row>
    <row r="3809" ht="12.75">
      <c r="G3809" s="1"/>
    </row>
    <row r="3810" ht="12.75">
      <c r="G3810" s="1"/>
    </row>
    <row r="3811" ht="12.75">
      <c r="G3811" s="1"/>
    </row>
    <row r="3812" ht="12.75">
      <c r="G3812" s="1"/>
    </row>
    <row r="3813" ht="12.75">
      <c r="G3813" s="1"/>
    </row>
    <row r="3814" ht="12.75">
      <c r="G3814" s="1"/>
    </row>
    <row r="3815" ht="12.75">
      <c r="G3815" s="1"/>
    </row>
    <row r="3816" ht="12.75">
      <c r="G3816" s="1"/>
    </row>
    <row r="3817" ht="12.75">
      <c r="G3817" s="1"/>
    </row>
    <row r="3818" ht="12.75">
      <c r="G3818" s="1"/>
    </row>
    <row r="3819" ht="12.75">
      <c r="G3819" s="1"/>
    </row>
    <row r="3820" ht="12.75">
      <c r="G3820" s="1"/>
    </row>
    <row r="3821" ht="12.75">
      <c r="G3821" s="1"/>
    </row>
    <row r="3822" ht="12.75">
      <c r="G3822" s="1"/>
    </row>
    <row r="3823" ht="12.75">
      <c r="G3823" s="1"/>
    </row>
    <row r="3824" ht="12.75">
      <c r="G3824" s="1"/>
    </row>
    <row r="3825" ht="12.75">
      <c r="G3825" s="1"/>
    </row>
    <row r="3826" ht="12.75">
      <c r="G3826" s="1"/>
    </row>
    <row r="3827" ht="12.75">
      <c r="G3827" s="1"/>
    </row>
    <row r="3828" ht="12.75">
      <c r="G3828" s="1"/>
    </row>
    <row r="3829" ht="12.75">
      <c r="G3829" s="1"/>
    </row>
    <row r="3830" ht="12.75">
      <c r="G3830" s="1"/>
    </row>
    <row r="3831" ht="12.75">
      <c r="G3831" s="1"/>
    </row>
    <row r="3832" ht="12.75">
      <c r="G3832" s="1"/>
    </row>
    <row r="3833" ht="12.75">
      <c r="G3833" s="1"/>
    </row>
    <row r="3834" ht="12.75">
      <c r="G3834" s="1"/>
    </row>
    <row r="3835" ht="12.75">
      <c r="G3835" s="1"/>
    </row>
    <row r="3836" ht="12.75">
      <c r="G3836" s="1"/>
    </row>
    <row r="3837" ht="12.75">
      <c r="G3837" s="1"/>
    </row>
    <row r="3838" ht="12.75">
      <c r="G3838" s="1"/>
    </row>
    <row r="3839" ht="12.75">
      <c r="G3839" s="1"/>
    </row>
    <row r="3840" ht="12.75">
      <c r="G3840" s="1"/>
    </row>
    <row r="3841" ht="12.75">
      <c r="G3841" s="1"/>
    </row>
    <row r="3842" ht="12.75">
      <c r="G3842" s="1"/>
    </row>
    <row r="3843" ht="12.75">
      <c r="G3843" s="1"/>
    </row>
    <row r="3844" ht="12.75">
      <c r="G3844" s="1"/>
    </row>
    <row r="3845" ht="12.75">
      <c r="G3845" s="1"/>
    </row>
    <row r="3846" ht="12.75">
      <c r="G3846" s="1"/>
    </row>
    <row r="3847" ht="12.75">
      <c r="G3847" s="1"/>
    </row>
    <row r="3848" ht="12.75">
      <c r="G3848" s="1"/>
    </row>
    <row r="3849" ht="12.75">
      <c r="G3849" s="1"/>
    </row>
    <row r="3850" ht="12.75">
      <c r="G3850" s="1"/>
    </row>
    <row r="3851" ht="12.75">
      <c r="G3851" s="1"/>
    </row>
    <row r="3852" ht="12.75">
      <c r="G3852" s="1"/>
    </row>
    <row r="3853" ht="12.75">
      <c r="G3853" s="1"/>
    </row>
    <row r="3854" ht="12.75">
      <c r="G3854" s="1"/>
    </row>
    <row r="3855" ht="12.75">
      <c r="G3855" s="1"/>
    </row>
    <row r="3856" ht="12.75">
      <c r="G3856" s="1"/>
    </row>
    <row r="3857" ht="12.75">
      <c r="G3857" s="1"/>
    </row>
    <row r="3858" ht="12.75">
      <c r="G3858" s="1"/>
    </row>
    <row r="3859" ht="12.75">
      <c r="G3859" s="1"/>
    </row>
    <row r="3860" ht="12.75">
      <c r="G3860" s="1"/>
    </row>
    <row r="3861" ht="12.75">
      <c r="G3861" s="1"/>
    </row>
    <row r="3862" ht="12.75">
      <c r="G3862" s="1"/>
    </row>
    <row r="3863" ht="12.75">
      <c r="G3863" s="1"/>
    </row>
    <row r="3864" ht="12.75">
      <c r="G3864" s="1"/>
    </row>
    <row r="3865" ht="12.75">
      <c r="G3865" s="1"/>
    </row>
    <row r="3866" ht="12.75">
      <c r="G3866" s="1"/>
    </row>
    <row r="3867" ht="12.75">
      <c r="G3867" s="1"/>
    </row>
    <row r="3868" ht="12.75">
      <c r="G3868" s="1"/>
    </row>
    <row r="3869" ht="12.75">
      <c r="G3869" s="1"/>
    </row>
    <row r="3870" ht="12.75">
      <c r="G3870" s="1"/>
    </row>
    <row r="3871" ht="12.75">
      <c r="G3871" s="1"/>
    </row>
    <row r="3872" ht="12.75">
      <c r="G3872" s="1"/>
    </row>
    <row r="3873" ht="12.75">
      <c r="G3873" s="1"/>
    </row>
    <row r="3874" ht="12.75">
      <c r="G3874" s="1"/>
    </row>
    <row r="3875" ht="12.75">
      <c r="G3875" s="1"/>
    </row>
    <row r="3876" ht="12.75">
      <c r="G3876" s="1"/>
    </row>
    <row r="3877" ht="12.75">
      <c r="G3877" s="1"/>
    </row>
    <row r="3878" ht="12.75">
      <c r="G3878" s="1"/>
    </row>
    <row r="3879" ht="12.75">
      <c r="G3879" s="1"/>
    </row>
    <row r="3880" ht="12.75">
      <c r="G3880" s="1"/>
    </row>
    <row r="3881" ht="12.75">
      <c r="G3881" s="1"/>
    </row>
    <row r="3882" ht="12.75">
      <c r="G3882" s="1"/>
    </row>
    <row r="3883" ht="12.75">
      <c r="G3883" s="1"/>
    </row>
    <row r="3884" ht="12.75">
      <c r="G3884" s="1"/>
    </row>
    <row r="3885" ht="12.75">
      <c r="G3885" s="1"/>
    </row>
    <row r="3886" ht="12.75">
      <c r="G3886" s="1"/>
    </row>
    <row r="3887" ht="12.75">
      <c r="G3887" s="1"/>
    </row>
    <row r="3888" ht="12.75">
      <c r="G3888" s="1"/>
    </row>
    <row r="3889" ht="12.75">
      <c r="G3889" s="1"/>
    </row>
    <row r="3890" ht="12.75">
      <c r="G3890" s="1"/>
    </row>
    <row r="3891" ht="12.75">
      <c r="G3891" s="1"/>
    </row>
    <row r="3892" ht="12.75">
      <c r="G3892" s="1"/>
    </row>
    <row r="3893" ht="12.75">
      <c r="G3893" s="1"/>
    </row>
    <row r="3894" ht="12.75">
      <c r="G3894" s="1"/>
    </row>
    <row r="3895" ht="12.75">
      <c r="G3895" s="1"/>
    </row>
    <row r="3896" ht="12.75">
      <c r="G3896" s="1"/>
    </row>
    <row r="3897" ht="12.75">
      <c r="G3897" s="1"/>
    </row>
    <row r="3898" ht="12.75">
      <c r="G3898" s="1"/>
    </row>
    <row r="3899" ht="12.75">
      <c r="G3899" s="1"/>
    </row>
    <row r="3900" ht="12.75">
      <c r="G3900" s="1"/>
    </row>
    <row r="3901" ht="12.75">
      <c r="G3901" s="1"/>
    </row>
    <row r="3902" ht="12.75">
      <c r="G3902" s="1"/>
    </row>
    <row r="3903" ht="12.75">
      <c r="G3903" s="1"/>
    </row>
    <row r="3904" ht="12.75">
      <c r="G3904" s="1"/>
    </row>
    <row r="3905" ht="12.75">
      <c r="G3905" s="1"/>
    </row>
    <row r="3906" ht="12.75">
      <c r="G3906" s="1"/>
    </row>
    <row r="3907" ht="12.75">
      <c r="G3907" s="1"/>
    </row>
    <row r="3908" ht="12.75">
      <c r="G3908" s="1"/>
    </row>
    <row r="3909" ht="12.75">
      <c r="G3909" s="1"/>
    </row>
    <row r="3910" ht="12.75">
      <c r="G3910" s="1"/>
    </row>
    <row r="3911" ht="12.75">
      <c r="G3911" s="1"/>
    </row>
  </sheetData>
  <sheetProtection/>
  <mergeCells count="13">
    <mergeCell ref="B3:B4"/>
    <mergeCell ref="C3:C4"/>
    <mergeCell ref="J3:M3"/>
    <mergeCell ref="D3:D4"/>
    <mergeCell ref="F3:I3"/>
    <mergeCell ref="N3:Q3"/>
    <mergeCell ref="A58:Q58"/>
    <mergeCell ref="R3:U3"/>
    <mergeCell ref="A1:AE1"/>
    <mergeCell ref="V3:Y3"/>
    <mergeCell ref="Z3:AC3"/>
    <mergeCell ref="AD3:AE3"/>
    <mergeCell ref="A3:A4"/>
  </mergeCells>
  <printOptions horizontalCentered="1"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AM421"/>
  <sheetViews>
    <sheetView zoomScale="116" zoomScaleNormal="116" zoomScalePageLayoutView="0" workbookViewId="0" topLeftCell="A1">
      <pane xSplit="5" ySplit="6" topLeftCell="J31" activePane="bottomRight" state="frozen"/>
      <selection pane="topLeft" activeCell="X32" sqref="X32:Y56"/>
      <selection pane="topRight" activeCell="X32" sqref="X32:Y56"/>
      <selection pane="bottomLeft" activeCell="X32" sqref="X32:Y56"/>
      <selection pane="bottomRight" activeCell="W32" sqref="W32"/>
    </sheetView>
  </sheetViews>
  <sheetFormatPr defaultColWidth="11.421875" defaultRowHeight="12.75"/>
  <cols>
    <col min="1" max="1" width="5.140625" style="1" customWidth="1"/>
    <col min="2" max="2" width="3.57421875" style="1" bestFit="1" customWidth="1"/>
    <col min="3" max="3" width="14.00390625" style="0" bestFit="1" customWidth="1"/>
    <col min="4" max="4" width="18.140625" style="0" customWidth="1"/>
    <col min="5" max="5" width="7.421875" style="0" hidden="1" customWidth="1"/>
    <col min="6" max="6" width="19.140625" style="0" hidden="1" customWidth="1"/>
    <col min="7" max="7" width="19.28125" style="0" hidden="1" customWidth="1"/>
    <col min="8" max="8" width="9.00390625" style="0" hidden="1" customWidth="1"/>
    <col min="9" max="9" width="4.7109375" style="3" hidden="1" customWidth="1"/>
    <col min="10" max="10" width="6.57421875" style="3" customWidth="1"/>
    <col min="11" max="11" width="6.8515625" style="3" customWidth="1"/>
    <col min="12" max="12" width="7.7109375" style="3" customWidth="1"/>
    <col min="13" max="13" width="9.8515625" style="3" customWidth="1"/>
    <col min="14" max="14" width="11.57421875" style="11" customWidth="1"/>
    <col min="15" max="15" width="10.28125" style="10" customWidth="1"/>
    <col min="16" max="16" width="9.140625" style="4" customWidth="1"/>
    <col min="17" max="17" width="6.421875" style="4" customWidth="1"/>
    <col min="18" max="18" width="5.28125" style="12" customWidth="1"/>
    <col min="19" max="19" width="6.57421875" style="9" customWidth="1"/>
    <col min="20" max="20" width="10.140625" style="12" customWidth="1"/>
    <col min="21" max="21" width="5.421875" style="5" customWidth="1"/>
    <col min="22" max="22" width="4.421875" style="7" customWidth="1"/>
    <col min="23" max="23" width="10.8515625" style="16" customWidth="1"/>
    <col min="24" max="24" width="19.140625" style="12" customWidth="1"/>
    <col min="25" max="25" width="18.28125" style="5" customWidth="1"/>
    <col min="26" max="26" width="15.8515625" style="17" hidden="1" customWidth="1"/>
    <col min="27" max="27" width="15.28125" style="18" hidden="1" customWidth="1"/>
    <col min="28" max="28" width="12.28125" style="19" hidden="1" customWidth="1"/>
    <col min="29" max="29" width="13.8515625" style="20" hidden="1" customWidth="1"/>
    <col min="30" max="30" width="27.00390625" style="17" hidden="1" customWidth="1"/>
    <col min="31" max="31" width="12.00390625" style="17" hidden="1" customWidth="1"/>
    <col min="32" max="32" width="22.28125" style="52" hidden="1" customWidth="1"/>
    <col min="33" max="33" width="25.421875" style="0" hidden="1" customWidth="1"/>
    <col min="34" max="34" width="0.13671875" style="0" hidden="1" customWidth="1"/>
    <col min="35" max="35" width="11.57421875" style="0" hidden="1" customWidth="1"/>
    <col min="36" max="36" width="15.57421875" style="0" hidden="1" customWidth="1"/>
    <col min="37" max="37" width="12.28125" style="0" hidden="1" customWidth="1"/>
    <col min="38" max="38" width="15.57421875" style="0" hidden="1" customWidth="1"/>
    <col min="39" max="39" width="19.28125" style="0" customWidth="1"/>
    <col min="40" max="40" width="2.57421875" style="0" customWidth="1"/>
  </cols>
  <sheetData>
    <row r="1" spans="1:32" s="95" customFormat="1" ht="13.5" customHeight="1">
      <c r="A1" s="600" t="s">
        <v>196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102"/>
    </row>
    <row r="2" spans="1:32" s="95" customFormat="1" ht="13.5" customHeight="1" thickBo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  <c r="AA2" s="181"/>
      <c r="AB2" s="182"/>
      <c r="AC2" s="183"/>
      <c r="AD2" s="180"/>
      <c r="AE2" s="180"/>
      <c r="AF2" s="102"/>
    </row>
    <row r="3" spans="1:32" s="104" customFormat="1" ht="13.5" customHeight="1" thickBot="1">
      <c r="A3" s="609" t="s">
        <v>0</v>
      </c>
      <c r="B3" s="611" t="s">
        <v>1</v>
      </c>
      <c r="C3" s="613" t="s">
        <v>2</v>
      </c>
      <c r="D3" s="620" t="s">
        <v>3</v>
      </c>
      <c r="E3" s="184"/>
      <c r="F3" s="617" t="s">
        <v>71</v>
      </c>
      <c r="G3" s="618"/>
      <c r="H3" s="618"/>
      <c r="I3" s="619"/>
      <c r="J3" s="632" t="s">
        <v>235</v>
      </c>
      <c r="K3" s="595"/>
      <c r="L3" s="595"/>
      <c r="M3" s="596"/>
      <c r="N3" s="591" t="s">
        <v>74</v>
      </c>
      <c r="O3" s="592"/>
      <c r="P3" s="592"/>
      <c r="Q3" s="593"/>
      <c r="R3" s="626" t="s">
        <v>163</v>
      </c>
      <c r="S3" s="598"/>
      <c r="T3" s="598"/>
      <c r="U3" s="599"/>
      <c r="V3" s="623" t="s">
        <v>5</v>
      </c>
      <c r="W3" s="624"/>
      <c r="X3" s="624"/>
      <c r="Y3" s="625"/>
      <c r="Z3" s="627" t="s">
        <v>76</v>
      </c>
      <c r="AA3" s="628"/>
      <c r="AB3" s="628"/>
      <c r="AC3" s="629"/>
      <c r="AD3" s="630" t="s">
        <v>75</v>
      </c>
      <c r="AE3" s="631"/>
      <c r="AF3" s="185"/>
    </row>
    <row r="4" spans="1:32" s="104" customFormat="1" ht="13.5" customHeight="1" thickBot="1">
      <c r="A4" s="610"/>
      <c r="B4" s="612"/>
      <c r="C4" s="614"/>
      <c r="D4" s="616"/>
      <c r="E4" s="186" t="s">
        <v>4</v>
      </c>
      <c r="F4" s="106" t="s">
        <v>36</v>
      </c>
      <c r="G4" s="107" t="s">
        <v>72</v>
      </c>
      <c r="H4" s="107" t="s">
        <v>37</v>
      </c>
      <c r="I4" s="101" t="s">
        <v>73</v>
      </c>
      <c r="J4" s="513" t="s">
        <v>36</v>
      </c>
      <c r="K4" s="514" t="s">
        <v>72</v>
      </c>
      <c r="L4" s="514" t="s">
        <v>236</v>
      </c>
      <c r="M4" s="516" t="s">
        <v>73</v>
      </c>
      <c r="N4" s="247" t="s">
        <v>36</v>
      </c>
      <c r="O4" s="248" t="s">
        <v>72</v>
      </c>
      <c r="P4" s="336" t="s">
        <v>38</v>
      </c>
      <c r="Q4" s="250" t="s">
        <v>73</v>
      </c>
      <c r="R4" s="337" t="s">
        <v>36</v>
      </c>
      <c r="S4" s="109" t="s">
        <v>72</v>
      </c>
      <c r="T4" s="110" t="s">
        <v>39</v>
      </c>
      <c r="U4" s="111" t="s">
        <v>73</v>
      </c>
      <c r="V4" s="271" t="s">
        <v>36</v>
      </c>
      <c r="W4" s="272" t="s">
        <v>72</v>
      </c>
      <c r="X4" s="273" t="s">
        <v>40</v>
      </c>
      <c r="Y4" s="274" t="s">
        <v>73</v>
      </c>
      <c r="Z4" s="112" t="s">
        <v>36</v>
      </c>
      <c r="AA4" s="113" t="s">
        <v>72</v>
      </c>
      <c r="AB4" s="114" t="s">
        <v>41</v>
      </c>
      <c r="AC4" s="115" t="s">
        <v>73</v>
      </c>
      <c r="AD4" s="304" t="s">
        <v>73</v>
      </c>
      <c r="AE4" s="298" t="s">
        <v>36</v>
      </c>
      <c r="AF4" s="102"/>
    </row>
    <row r="5" spans="1:32" s="104" customFormat="1" ht="13.5" customHeight="1" hidden="1" thickBot="1">
      <c r="A5" s="30"/>
      <c r="B5" s="31"/>
      <c r="C5" s="31"/>
      <c r="D5" s="41"/>
      <c r="E5" s="189"/>
      <c r="F5" s="190"/>
      <c r="G5" s="117"/>
      <c r="H5" s="117"/>
      <c r="I5" s="118"/>
      <c r="J5" s="517"/>
      <c r="K5" s="517"/>
      <c r="L5" s="517"/>
      <c r="M5" s="517"/>
      <c r="N5" s="251"/>
      <c r="O5" s="252"/>
      <c r="P5" s="253"/>
      <c r="Q5" s="254"/>
      <c r="R5" s="338"/>
      <c r="S5" s="120"/>
      <c r="T5" s="121"/>
      <c r="U5" s="122"/>
      <c r="V5" s="275"/>
      <c r="W5" s="276"/>
      <c r="X5" s="277"/>
      <c r="Y5" s="278"/>
      <c r="Z5" s="123"/>
      <c r="AA5" s="124"/>
      <c r="AB5" s="193"/>
      <c r="AC5" s="194"/>
      <c r="AD5" s="305"/>
      <c r="AE5" s="306"/>
      <c r="AF5" s="102"/>
    </row>
    <row r="6" spans="1:32" s="104" customFormat="1" ht="13.5" customHeight="1" hidden="1" thickBot="1">
      <c r="A6" s="42" t="s">
        <v>77</v>
      </c>
      <c r="B6" s="43" t="s">
        <v>77</v>
      </c>
      <c r="C6" s="43" t="s">
        <v>77</v>
      </c>
      <c r="D6" s="44" t="s">
        <v>77</v>
      </c>
      <c r="E6" s="210"/>
      <c r="F6" s="211" t="s">
        <v>77</v>
      </c>
      <c r="G6" s="212" t="s">
        <v>77</v>
      </c>
      <c r="H6" s="212"/>
      <c r="I6" s="213" t="s">
        <v>77</v>
      </c>
      <c r="J6" s="531"/>
      <c r="K6" s="531"/>
      <c r="L6" s="531"/>
      <c r="M6" s="531"/>
      <c r="N6" s="267" t="s">
        <v>77</v>
      </c>
      <c r="O6" s="268" t="s">
        <v>77</v>
      </c>
      <c r="P6" s="269"/>
      <c r="Q6" s="270" t="s">
        <v>77</v>
      </c>
      <c r="R6" s="341" t="s">
        <v>77</v>
      </c>
      <c r="S6" s="215" t="s">
        <v>77</v>
      </c>
      <c r="T6" s="216"/>
      <c r="U6" s="217" t="s">
        <v>77</v>
      </c>
      <c r="V6" s="293"/>
      <c r="W6" s="294"/>
      <c r="X6" s="295" t="s">
        <v>77</v>
      </c>
      <c r="Y6" s="296" t="s">
        <v>77</v>
      </c>
      <c r="Z6" s="123"/>
      <c r="AA6" s="124"/>
      <c r="AB6" s="193"/>
      <c r="AC6" s="194"/>
      <c r="AD6" s="305"/>
      <c r="AE6" s="306"/>
      <c r="AF6" s="102"/>
    </row>
    <row r="7" spans="1:39" s="104" customFormat="1" ht="13.5" customHeight="1">
      <c r="A7" s="407">
        <v>113</v>
      </c>
      <c r="B7" s="408" t="s">
        <v>63</v>
      </c>
      <c r="C7" s="360" t="s">
        <v>44</v>
      </c>
      <c r="D7" s="361" t="s">
        <v>45</v>
      </c>
      <c r="E7" s="373"/>
      <c r="F7" s="391"/>
      <c r="G7" s="344"/>
      <c r="H7" s="392" t="e">
        <f aca="true" t="shared" si="0" ref="H7:H50">(LEFT(G7,2)*60+RIGHT(G7,2))</f>
        <v>#VALUE!</v>
      </c>
      <c r="I7" s="411" t="e">
        <f aca="true" t="shared" si="1" ref="I7:I50">H7*100/$H$59-100</f>
        <v>#VALUE!</v>
      </c>
      <c r="J7" s="555">
        <v>1</v>
      </c>
      <c r="K7" s="550" t="s">
        <v>314</v>
      </c>
      <c r="L7" s="548">
        <f aca="true" t="shared" si="2" ref="L7:L36">LEFT(K7,2)*60+RIGHT(K7,5)</f>
        <v>51.1</v>
      </c>
      <c r="M7" s="535">
        <f aca="true" t="shared" si="3" ref="M7:M36">L7*100/$L$59-100</f>
        <v>0</v>
      </c>
      <c r="N7" s="476">
        <v>14</v>
      </c>
      <c r="O7" s="346" t="s">
        <v>430</v>
      </c>
      <c r="P7" s="364">
        <f aca="true" t="shared" si="4" ref="P7:P12">LEFT(O7,2)*60+RIGHT(O7,5)</f>
        <v>52.4</v>
      </c>
      <c r="Q7" s="374">
        <f aca="true" t="shared" si="5" ref="Q7:Q34">P7*100/$P$59-100</f>
        <v>26.570048309178745</v>
      </c>
      <c r="R7" s="412">
        <v>2</v>
      </c>
      <c r="S7" s="394" t="s">
        <v>623</v>
      </c>
      <c r="T7" s="454">
        <f aca="true" t="shared" si="6" ref="T7:T12">LEFT(S7,2)*60+RIGHT(S7,5)</f>
        <v>569.2</v>
      </c>
      <c r="U7" s="349">
        <f aca="true" t="shared" si="7" ref="U7:U12">T7*100/$T$59-100</f>
        <v>4.881059866226906</v>
      </c>
      <c r="V7" s="350">
        <v>1</v>
      </c>
      <c r="W7" s="351" t="s">
        <v>511</v>
      </c>
      <c r="X7" s="413">
        <f aca="true" t="shared" si="8" ref="X7:X26">LEFT(W7,2)*60+RIGHT(W7,2)</f>
        <v>513</v>
      </c>
      <c r="Y7" s="414">
        <f aca="true" t="shared" si="9" ref="Y7:Y26">X7*100/$X$59-100</f>
        <v>0</v>
      </c>
      <c r="Z7" s="354"/>
      <c r="AA7" s="355"/>
      <c r="AB7" s="356" t="e">
        <f aca="true" t="shared" si="10" ref="AB7:AB50">LEFT(AA7,2)*60+RIGHT(AA7,2)</f>
        <v>#VALUE!</v>
      </c>
      <c r="AC7" s="357" t="e">
        <f aca="true" t="shared" si="11" ref="AC7:AC50">AB7*100/$AB$59-100</f>
        <v>#VALUE!</v>
      </c>
      <c r="AD7" s="415">
        <f aca="true" t="shared" si="12" ref="AD7:AD38">IF(AF7=6,SUM(AG7:AL7)-MAX(AG7:AL7),IF(AF7=5,SUM(AG7:AL7),""))</f>
      </c>
      <c r="AE7" s="358"/>
      <c r="AF7" s="175">
        <f aca="true" t="shared" si="13" ref="AF7:AF55">COUNT(AG7:AL7)</f>
        <v>4</v>
      </c>
      <c r="AG7" s="136" t="e">
        <f aca="true" t="shared" si="14" ref="AG7:AG38">IF(I7="","",I7)</f>
        <v>#VALUE!</v>
      </c>
      <c r="AH7" s="136">
        <f>IF(L7="","",L7)</f>
        <v>51.1</v>
      </c>
      <c r="AI7" s="136">
        <f aca="true" t="shared" si="15" ref="AI7:AI38">IF(Q7="","",Q7)</f>
        <v>26.570048309178745</v>
      </c>
      <c r="AJ7" s="136">
        <f aca="true" t="shared" si="16" ref="AJ7:AJ55">IF(U7="","",U7)</f>
        <v>4.881059866226906</v>
      </c>
      <c r="AK7" s="136">
        <f aca="true" t="shared" si="17" ref="AK7:AK55">IF(Y7="","",Y7)</f>
        <v>0</v>
      </c>
      <c r="AL7" s="136" t="e">
        <f aca="true" t="shared" si="18" ref="AL7:AL55">IF(AC7="","",AC7)</f>
        <v>#VALUE!</v>
      </c>
      <c r="AM7" s="137"/>
    </row>
    <row r="8" spans="1:39" s="104" customFormat="1" ht="13.5" customHeight="1">
      <c r="A8" s="359">
        <v>94</v>
      </c>
      <c r="B8" s="342" t="s">
        <v>33</v>
      </c>
      <c r="C8" s="409" t="s">
        <v>53</v>
      </c>
      <c r="D8" s="416" t="s">
        <v>17</v>
      </c>
      <c r="E8" s="361"/>
      <c r="F8" s="396"/>
      <c r="G8" s="362"/>
      <c r="H8" s="345" t="e">
        <f t="shared" si="0"/>
        <v>#VALUE!</v>
      </c>
      <c r="I8" s="417" t="e">
        <f t="shared" si="1"/>
        <v>#VALUE!</v>
      </c>
      <c r="J8" s="553">
        <v>25</v>
      </c>
      <c r="K8" s="540" t="s">
        <v>305</v>
      </c>
      <c r="L8" s="547">
        <f t="shared" si="2"/>
        <v>68.7</v>
      </c>
      <c r="M8" s="536">
        <f t="shared" si="3"/>
        <v>34.4422700587084</v>
      </c>
      <c r="N8" s="474">
        <v>9</v>
      </c>
      <c r="O8" s="363" t="s">
        <v>419</v>
      </c>
      <c r="P8" s="364">
        <f t="shared" si="4"/>
        <v>49.09</v>
      </c>
      <c r="Q8" s="374">
        <f t="shared" si="5"/>
        <v>18.574879227053145</v>
      </c>
      <c r="R8" s="393">
        <v>1</v>
      </c>
      <c r="S8" s="348" t="s">
        <v>609</v>
      </c>
      <c r="T8" s="454">
        <f t="shared" si="6"/>
        <v>542.71</v>
      </c>
      <c r="U8" s="365">
        <f t="shared" si="7"/>
        <v>0</v>
      </c>
      <c r="V8" s="366">
        <v>2</v>
      </c>
      <c r="W8" s="367" t="s">
        <v>512</v>
      </c>
      <c r="X8" s="352">
        <f t="shared" si="8"/>
        <v>529</v>
      </c>
      <c r="Y8" s="353">
        <f t="shared" si="9"/>
        <v>3.11890838206628</v>
      </c>
      <c r="Z8" s="368"/>
      <c r="AA8" s="369"/>
      <c r="AB8" s="370" t="e">
        <f t="shared" si="10"/>
        <v>#VALUE!</v>
      </c>
      <c r="AC8" s="371" t="e">
        <f t="shared" si="11"/>
        <v>#VALUE!</v>
      </c>
      <c r="AD8" s="418">
        <f t="shared" si="12"/>
      </c>
      <c r="AE8" s="372"/>
      <c r="AF8" s="175">
        <f t="shared" si="13"/>
        <v>4</v>
      </c>
      <c r="AG8" s="136" t="e">
        <f t="shared" si="14"/>
        <v>#VALUE!</v>
      </c>
      <c r="AH8" s="136">
        <f aca="true" t="shared" si="19" ref="AH8:AH55">IF(L8="","",L8)</f>
        <v>68.7</v>
      </c>
      <c r="AI8" s="136">
        <f t="shared" si="15"/>
        <v>18.574879227053145</v>
      </c>
      <c r="AJ8" s="136">
        <f t="shared" si="16"/>
        <v>0</v>
      </c>
      <c r="AK8" s="136">
        <f t="shared" si="17"/>
        <v>3.11890838206628</v>
      </c>
      <c r="AL8" s="136" t="e">
        <f t="shared" si="18"/>
        <v>#VALUE!</v>
      </c>
      <c r="AM8" s="137"/>
    </row>
    <row r="9" spans="1:39" s="104" customFormat="1" ht="13.5" customHeight="1">
      <c r="A9" s="359">
        <v>102</v>
      </c>
      <c r="B9" s="342" t="s">
        <v>33</v>
      </c>
      <c r="C9" s="409" t="s">
        <v>27</v>
      </c>
      <c r="D9" s="410" t="s">
        <v>15</v>
      </c>
      <c r="E9" s="373"/>
      <c r="F9" s="396"/>
      <c r="G9" s="362"/>
      <c r="H9" s="345" t="e">
        <f t="shared" si="0"/>
        <v>#VALUE!</v>
      </c>
      <c r="I9" s="417" t="e">
        <f t="shared" si="1"/>
        <v>#VALUE!</v>
      </c>
      <c r="J9" s="553">
        <v>16</v>
      </c>
      <c r="K9" s="540" t="s">
        <v>242</v>
      </c>
      <c r="L9" s="547">
        <f t="shared" si="2"/>
        <v>63.4</v>
      </c>
      <c r="M9" s="536">
        <f t="shared" si="3"/>
        <v>24.070450097847356</v>
      </c>
      <c r="N9" s="474">
        <v>17</v>
      </c>
      <c r="O9" s="363" t="s">
        <v>409</v>
      </c>
      <c r="P9" s="364">
        <f t="shared" si="4"/>
        <v>53.38</v>
      </c>
      <c r="Q9" s="374">
        <f t="shared" si="5"/>
        <v>28.937198067632863</v>
      </c>
      <c r="R9" s="393">
        <v>11</v>
      </c>
      <c r="S9" s="348" t="s">
        <v>616</v>
      </c>
      <c r="T9" s="454">
        <f t="shared" si="6"/>
        <v>713.36</v>
      </c>
      <c r="U9" s="365">
        <f t="shared" si="7"/>
        <v>31.44404930810191</v>
      </c>
      <c r="V9" s="366">
        <v>3</v>
      </c>
      <c r="W9" s="367" t="s">
        <v>498</v>
      </c>
      <c r="X9" s="352">
        <f t="shared" si="8"/>
        <v>534</v>
      </c>
      <c r="Y9" s="353">
        <f t="shared" si="9"/>
        <v>4.093567251461991</v>
      </c>
      <c r="Z9" s="368"/>
      <c r="AA9" s="369"/>
      <c r="AB9" s="370" t="e">
        <f t="shared" si="10"/>
        <v>#VALUE!</v>
      </c>
      <c r="AC9" s="371" t="e">
        <f t="shared" si="11"/>
        <v>#VALUE!</v>
      </c>
      <c r="AD9" s="418">
        <f t="shared" si="12"/>
      </c>
      <c r="AE9" s="372"/>
      <c r="AF9" s="175">
        <f t="shared" si="13"/>
        <v>4</v>
      </c>
      <c r="AG9" s="136" t="e">
        <f t="shared" si="14"/>
        <v>#VALUE!</v>
      </c>
      <c r="AH9" s="136">
        <f t="shared" si="19"/>
        <v>63.4</v>
      </c>
      <c r="AI9" s="136">
        <f t="shared" si="15"/>
        <v>28.937198067632863</v>
      </c>
      <c r="AJ9" s="136">
        <f t="shared" si="16"/>
        <v>31.44404930810191</v>
      </c>
      <c r="AK9" s="136">
        <f t="shared" si="17"/>
        <v>4.093567251461991</v>
      </c>
      <c r="AL9" s="136" t="e">
        <f t="shared" si="18"/>
        <v>#VALUE!</v>
      </c>
      <c r="AM9" s="137"/>
    </row>
    <row r="10" spans="1:39" s="104" customFormat="1" ht="13.5" customHeight="1">
      <c r="A10" s="359">
        <v>119</v>
      </c>
      <c r="B10" s="342" t="s">
        <v>64</v>
      </c>
      <c r="C10" s="360" t="s">
        <v>52</v>
      </c>
      <c r="D10" s="373" t="s">
        <v>86</v>
      </c>
      <c r="E10" s="361"/>
      <c r="F10" s="396"/>
      <c r="G10" s="362"/>
      <c r="H10" s="345" t="e">
        <f t="shared" si="0"/>
        <v>#VALUE!</v>
      </c>
      <c r="I10" s="417" t="e">
        <f t="shared" si="1"/>
        <v>#VALUE!</v>
      </c>
      <c r="J10" s="553">
        <v>12</v>
      </c>
      <c r="K10" s="540" t="s">
        <v>318</v>
      </c>
      <c r="L10" s="547">
        <f t="shared" si="2"/>
        <v>61.8</v>
      </c>
      <c r="M10" s="536">
        <f t="shared" si="3"/>
        <v>20.939334637964777</v>
      </c>
      <c r="N10" s="474">
        <v>15</v>
      </c>
      <c r="O10" s="363" t="s">
        <v>433</v>
      </c>
      <c r="P10" s="364">
        <f t="shared" si="4"/>
        <v>52.53</v>
      </c>
      <c r="Q10" s="374">
        <f t="shared" si="5"/>
        <v>26.8840579710145</v>
      </c>
      <c r="R10" s="393">
        <v>5</v>
      </c>
      <c r="S10" s="348" t="s">
        <v>626</v>
      </c>
      <c r="T10" s="454">
        <f t="shared" si="6"/>
        <v>613.26</v>
      </c>
      <c r="U10" s="365">
        <f t="shared" si="7"/>
        <v>12.999576200917616</v>
      </c>
      <c r="V10" s="366">
        <v>4</v>
      </c>
      <c r="W10" s="367" t="s">
        <v>513</v>
      </c>
      <c r="X10" s="352">
        <f t="shared" si="8"/>
        <v>535</v>
      </c>
      <c r="Y10" s="353">
        <f t="shared" si="9"/>
        <v>4.288499025341125</v>
      </c>
      <c r="Z10" s="368"/>
      <c r="AA10" s="369"/>
      <c r="AB10" s="370" t="e">
        <f t="shared" si="10"/>
        <v>#VALUE!</v>
      </c>
      <c r="AC10" s="371" t="e">
        <f t="shared" si="11"/>
        <v>#VALUE!</v>
      </c>
      <c r="AD10" s="418">
        <f t="shared" si="12"/>
      </c>
      <c r="AE10" s="372"/>
      <c r="AF10" s="175">
        <f t="shared" si="13"/>
        <v>4</v>
      </c>
      <c r="AG10" s="136" t="e">
        <f t="shared" si="14"/>
        <v>#VALUE!</v>
      </c>
      <c r="AH10" s="136">
        <f t="shared" si="19"/>
        <v>61.8</v>
      </c>
      <c r="AI10" s="136">
        <f t="shared" si="15"/>
        <v>26.8840579710145</v>
      </c>
      <c r="AJ10" s="136">
        <f t="shared" si="16"/>
        <v>12.999576200917616</v>
      </c>
      <c r="AK10" s="136">
        <f t="shared" si="17"/>
        <v>4.288499025341125</v>
      </c>
      <c r="AL10" s="136" t="e">
        <f t="shared" si="18"/>
        <v>#VALUE!</v>
      </c>
      <c r="AM10" s="137"/>
    </row>
    <row r="11" spans="1:39" s="104" customFormat="1" ht="13.5" customHeight="1">
      <c r="A11" s="359">
        <v>125</v>
      </c>
      <c r="B11" s="342" t="s">
        <v>64</v>
      </c>
      <c r="C11" s="360" t="s">
        <v>119</v>
      </c>
      <c r="D11" s="421" t="s">
        <v>61</v>
      </c>
      <c r="E11" s="571"/>
      <c r="F11" s="570"/>
      <c r="G11" s="362"/>
      <c r="H11" s="345" t="e">
        <f t="shared" si="0"/>
        <v>#VALUE!</v>
      </c>
      <c r="I11" s="417" t="e">
        <f t="shared" si="1"/>
        <v>#VALUE!</v>
      </c>
      <c r="J11" s="553">
        <v>3</v>
      </c>
      <c r="K11" s="540" t="s">
        <v>323</v>
      </c>
      <c r="L11" s="547">
        <f t="shared" si="2"/>
        <v>54.6</v>
      </c>
      <c r="M11" s="536">
        <f t="shared" si="3"/>
        <v>6.849315068493141</v>
      </c>
      <c r="N11" s="474">
        <v>2</v>
      </c>
      <c r="O11" s="363" t="s">
        <v>437</v>
      </c>
      <c r="P11" s="364">
        <f t="shared" si="4"/>
        <v>41.8</v>
      </c>
      <c r="Q11" s="374">
        <f t="shared" si="5"/>
        <v>0.9661835748792242</v>
      </c>
      <c r="R11" s="572">
        <v>9</v>
      </c>
      <c r="S11" s="348" t="s">
        <v>630</v>
      </c>
      <c r="T11" s="454">
        <f t="shared" si="6"/>
        <v>705.24</v>
      </c>
      <c r="U11" s="365">
        <f t="shared" si="7"/>
        <v>29.947854286819847</v>
      </c>
      <c r="V11" s="366">
        <v>5</v>
      </c>
      <c r="W11" s="367" t="s">
        <v>514</v>
      </c>
      <c r="X11" s="352">
        <f t="shared" si="8"/>
        <v>567</v>
      </c>
      <c r="Y11" s="353">
        <f t="shared" si="9"/>
        <v>10.526315789473685</v>
      </c>
      <c r="Z11" s="368"/>
      <c r="AA11" s="369"/>
      <c r="AB11" s="370" t="e">
        <f t="shared" si="10"/>
        <v>#VALUE!</v>
      </c>
      <c r="AC11" s="371" t="e">
        <f t="shared" si="11"/>
        <v>#VALUE!</v>
      </c>
      <c r="AD11" s="418">
        <f t="shared" si="12"/>
      </c>
      <c r="AE11" s="372"/>
      <c r="AF11" s="175">
        <f>COUNT(AG11:AL11)</f>
        <v>4</v>
      </c>
      <c r="AG11" s="136" t="e">
        <f t="shared" si="14"/>
        <v>#VALUE!</v>
      </c>
      <c r="AH11" s="136">
        <f t="shared" si="19"/>
        <v>54.6</v>
      </c>
      <c r="AI11" s="136">
        <f t="shared" si="15"/>
        <v>0.9661835748792242</v>
      </c>
      <c r="AJ11" s="136">
        <f>IF(U11="","",U11)</f>
        <v>29.947854286819847</v>
      </c>
      <c r="AK11" s="136">
        <f>IF(Y11="","",Y11)</f>
        <v>10.526315789473685</v>
      </c>
      <c r="AL11" s="136" t="e">
        <f>IF(AC11="","",AC11)</f>
        <v>#VALUE!</v>
      </c>
      <c r="AM11" s="137"/>
    </row>
    <row r="12" spans="1:39" s="104" customFormat="1" ht="13.5" customHeight="1">
      <c r="A12" s="359">
        <v>99</v>
      </c>
      <c r="B12" s="342" t="s">
        <v>33</v>
      </c>
      <c r="C12" s="409" t="s">
        <v>23</v>
      </c>
      <c r="D12" s="410" t="s">
        <v>69</v>
      </c>
      <c r="E12" s="421"/>
      <c r="F12" s="570"/>
      <c r="G12" s="362"/>
      <c r="H12" s="345" t="e">
        <f t="shared" si="0"/>
        <v>#VALUE!</v>
      </c>
      <c r="I12" s="417" t="e">
        <f t="shared" si="1"/>
        <v>#VALUE!</v>
      </c>
      <c r="J12" s="553">
        <v>11</v>
      </c>
      <c r="K12" s="540" t="s">
        <v>262</v>
      </c>
      <c r="L12" s="547">
        <f t="shared" si="2"/>
        <v>61.6</v>
      </c>
      <c r="M12" s="536">
        <f t="shared" si="3"/>
        <v>20.54794520547945</v>
      </c>
      <c r="N12" s="474">
        <v>8</v>
      </c>
      <c r="O12" s="363" t="s">
        <v>351</v>
      </c>
      <c r="P12" s="364">
        <f t="shared" si="4"/>
        <v>48.1</v>
      </c>
      <c r="Q12" s="374">
        <f t="shared" si="5"/>
        <v>16.183574879227052</v>
      </c>
      <c r="R12" s="393">
        <v>6</v>
      </c>
      <c r="S12" s="348" t="s">
        <v>614</v>
      </c>
      <c r="T12" s="454">
        <f t="shared" si="6"/>
        <v>627.92</v>
      </c>
      <c r="U12" s="365">
        <f t="shared" si="7"/>
        <v>15.700834699931804</v>
      </c>
      <c r="V12" s="366">
        <v>6</v>
      </c>
      <c r="W12" s="367" t="s">
        <v>515</v>
      </c>
      <c r="X12" s="352">
        <f t="shared" si="8"/>
        <v>569</v>
      </c>
      <c r="Y12" s="353">
        <f t="shared" si="9"/>
        <v>10.916179337231966</v>
      </c>
      <c r="Z12" s="368"/>
      <c r="AA12" s="369"/>
      <c r="AB12" s="370" t="e">
        <f t="shared" si="10"/>
        <v>#VALUE!</v>
      </c>
      <c r="AC12" s="371" t="e">
        <f t="shared" si="11"/>
        <v>#VALUE!</v>
      </c>
      <c r="AD12" s="418">
        <f t="shared" si="12"/>
      </c>
      <c r="AE12" s="372"/>
      <c r="AF12" s="175">
        <f>COUNT(AG12:AL12)</f>
        <v>4</v>
      </c>
      <c r="AG12" s="136" t="e">
        <f t="shared" si="14"/>
        <v>#VALUE!</v>
      </c>
      <c r="AH12" s="136">
        <f t="shared" si="19"/>
        <v>61.6</v>
      </c>
      <c r="AI12" s="136">
        <f t="shared" si="15"/>
        <v>16.183574879227052</v>
      </c>
      <c r="AJ12" s="136">
        <f>IF(U12="","",U12)</f>
        <v>15.700834699931804</v>
      </c>
      <c r="AK12" s="136">
        <f>IF(Y12="","",Y12)</f>
        <v>10.916179337231966</v>
      </c>
      <c r="AL12" s="136" t="e">
        <f>IF(AC12="","",AC12)</f>
        <v>#VALUE!</v>
      </c>
      <c r="AM12" s="137"/>
    </row>
    <row r="13" spans="1:39" s="104" customFormat="1" ht="13.5" customHeight="1">
      <c r="A13" s="359">
        <v>87</v>
      </c>
      <c r="B13" s="342" t="s">
        <v>32</v>
      </c>
      <c r="C13" s="409" t="s">
        <v>55</v>
      </c>
      <c r="D13" s="410" t="s">
        <v>61</v>
      </c>
      <c r="E13" s="421"/>
      <c r="F13" s="570"/>
      <c r="G13" s="362"/>
      <c r="H13" s="345" t="e">
        <f t="shared" si="0"/>
        <v>#VALUE!</v>
      </c>
      <c r="I13" s="417" t="e">
        <f t="shared" si="1"/>
        <v>#VALUE!</v>
      </c>
      <c r="J13" s="553">
        <v>19</v>
      </c>
      <c r="K13" s="540" t="s">
        <v>299</v>
      </c>
      <c r="L13" s="547">
        <f t="shared" si="2"/>
        <v>63.9</v>
      </c>
      <c r="M13" s="536">
        <f t="shared" si="3"/>
        <v>25.048923679060664</v>
      </c>
      <c r="N13" s="474">
        <v>5</v>
      </c>
      <c r="O13" s="363" t="s">
        <v>414</v>
      </c>
      <c r="P13" s="364">
        <f>LEFT(O13,1)*60+RIGHT(O13,5)</f>
        <v>46.74</v>
      </c>
      <c r="Q13" s="374">
        <f t="shared" si="5"/>
        <v>12.898550724637687</v>
      </c>
      <c r="R13" s="572"/>
      <c r="S13" s="348"/>
      <c r="T13" s="454"/>
      <c r="U13" s="365"/>
      <c r="V13" s="366">
        <v>7</v>
      </c>
      <c r="W13" s="367" t="s">
        <v>502</v>
      </c>
      <c r="X13" s="352">
        <f t="shared" si="8"/>
        <v>573</v>
      </c>
      <c r="Y13" s="353">
        <f t="shared" si="9"/>
        <v>11.695906432748544</v>
      </c>
      <c r="Z13" s="368"/>
      <c r="AA13" s="369"/>
      <c r="AB13" s="370" t="e">
        <f t="shared" si="10"/>
        <v>#VALUE!</v>
      </c>
      <c r="AC13" s="371" t="e">
        <f t="shared" si="11"/>
        <v>#VALUE!</v>
      </c>
      <c r="AD13" s="418">
        <f t="shared" si="12"/>
      </c>
      <c r="AE13" s="372"/>
      <c r="AF13" s="175">
        <f>COUNT(AG13:AL13)</f>
        <v>3</v>
      </c>
      <c r="AG13" s="136" t="e">
        <f t="shared" si="14"/>
        <v>#VALUE!</v>
      </c>
      <c r="AH13" s="136">
        <f t="shared" si="19"/>
        <v>63.9</v>
      </c>
      <c r="AI13" s="136">
        <f t="shared" si="15"/>
        <v>12.898550724637687</v>
      </c>
      <c r="AJ13" s="136">
        <f>IF(U13="","",U13)</f>
      </c>
      <c r="AK13" s="136">
        <f>IF(Y13="","",Y13)</f>
        <v>11.695906432748544</v>
      </c>
      <c r="AL13" s="136" t="e">
        <f>IF(AC13="","",AC13)</f>
        <v>#VALUE!</v>
      </c>
      <c r="AM13" s="137"/>
    </row>
    <row r="14" spans="1:39" s="104" customFormat="1" ht="13.5" customHeight="1">
      <c r="A14" s="359">
        <v>122</v>
      </c>
      <c r="B14" s="342" t="s">
        <v>64</v>
      </c>
      <c r="C14" s="360" t="s">
        <v>11</v>
      </c>
      <c r="D14" s="361" t="s">
        <v>84</v>
      </c>
      <c r="E14" s="421"/>
      <c r="F14" s="570"/>
      <c r="G14" s="362"/>
      <c r="H14" s="345" t="e">
        <f t="shared" si="0"/>
        <v>#VALUE!</v>
      </c>
      <c r="I14" s="417" t="e">
        <f t="shared" si="1"/>
        <v>#VALUE!</v>
      </c>
      <c r="J14" s="553">
        <v>7</v>
      </c>
      <c r="K14" s="540" t="s">
        <v>320</v>
      </c>
      <c r="L14" s="547">
        <f t="shared" si="2"/>
        <v>60.1</v>
      </c>
      <c r="M14" s="536">
        <f t="shared" si="3"/>
        <v>17.612524461839527</v>
      </c>
      <c r="N14" s="474">
        <v>4</v>
      </c>
      <c r="O14" s="363" t="s">
        <v>435</v>
      </c>
      <c r="P14" s="364">
        <f>LEFT(O14,2)*60+RIGHT(O14,5)</f>
        <v>44.76</v>
      </c>
      <c r="Q14" s="374">
        <f t="shared" si="5"/>
        <v>8.115942028985515</v>
      </c>
      <c r="R14" s="393">
        <v>3</v>
      </c>
      <c r="S14" s="348" t="s">
        <v>628</v>
      </c>
      <c r="T14" s="454">
        <f aca="true" t="shared" si="20" ref="T14:T21">LEFT(S14,2)*60+RIGHT(S14,5)</f>
        <v>585.33</v>
      </c>
      <c r="U14" s="365">
        <f aca="true" t="shared" si="21" ref="U14:U21">T14*100/$T$59-100</f>
        <v>7.853181257024943</v>
      </c>
      <c r="V14" s="366">
        <v>8</v>
      </c>
      <c r="W14" s="367" t="s">
        <v>516</v>
      </c>
      <c r="X14" s="352">
        <f t="shared" si="8"/>
        <v>576</v>
      </c>
      <c r="Y14" s="353">
        <f t="shared" si="9"/>
        <v>12.280701754385959</v>
      </c>
      <c r="Z14" s="368"/>
      <c r="AA14" s="369"/>
      <c r="AB14" s="370" t="e">
        <f t="shared" si="10"/>
        <v>#VALUE!</v>
      </c>
      <c r="AC14" s="371" t="e">
        <f t="shared" si="11"/>
        <v>#VALUE!</v>
      </c>
      <c r="AD14" s="418">
        <f t="shared" si="12"/>
      </c>
      <c r="AE14" s="372"/>
      <c r="AF14" s="175">
        <f>COUNT(AG14:AL14)</f>
        <v>4</v>
      </c>
      <c r="AG14" s="136" t="e">
        <f t="shared" si="14"/>
        <v>#VALUE!</v>
      </c>
      <c r="AH14" s="136">
        <f t="shared" si="19"/>
        <v>60.1</v>
      </c>
      <c r="AI14" s="136">
        <f t="shared" si="15"/>
        <v>8.115942028985515</v>
      </c>
      <c r="AJ14" s="136">
        <f>IF(U14="","",U14)</f>
        <v>7.853181257024943</v>
      </c>
      <c r="AK14" s="136">
        <f>IF(Y14="","",Y14)</f>
        <v>12.280701754385959</v>
      </c>
      <c r="AL14" s="136" t="e">
        <f>IF(AC14="","",AC14)</f>
        <v>#VALUE!</v>
      </c>
      <c r="AM14" s="137"/>
    </row>
    <row r="15" spans="1:39" s="104" customFormat="1" ht="13.5" customHeight="1">
      <c r="A15" s="359">
        <v>120</v>
      </c>
      <c r="B15" s="342" t="s">
        <v>64</v>
      </c>
      <c r="C15" s="360" t="s">
        <v>116</v>
      </c>
      <c r="D15" s="361" t="s">
        <v>117</v>
      </c>
      <c r="E15" s="373"/>
      <c r="F15" s="396"/>
      <c r="G15" s="362"/>
      <c r="H15" s="345" t="e">
        <f t="shared" si="0"/>
        <v>#VALUE!</v>
      </c>
      <c r="I15" s="417" t="e">
        <f t="shared" si="1"/>
        <v>#VALUE!</v>
      </c>
      <c r="J15" s="553">
        <v>15</v>
      </c>
      <c r="K15" s="540" t="s">
        <v>319</v>
      </c>
      <c r="L15" s="547">
        <f t="shared" si="2"/>
        <v>62.4</v>
      </c>
      <c r="M15" s="536">
        <f t="shared" si="3"/>
        <v>22.11350293542074</v>
      </c>
      <c r="N15" s="474">
        <v>3</v>
      </c>
      <c r="O15" s="363" t="s">
        <v>434</v>
      </c>
      <c r="P15" s="364">
        <f>LEFT(O15,2)*60+RIGHT(O15,5)</f>
        <v>42.13</v>
      </c>
      <c r="Q15" s="374">
        <f t="shared" si="5"/>
        <v>1.763285024154598</v>
      </c>
      <c r="R15" s="393">
        <v>4</v>
      </c>
      <c r="S15" s="348" t="s">
        <v>627</v>
      </c>
      <c r="T15" s="454">
        <f t="shared" si="20"/>
        <v>597.3</v>
      </c>
      <c r="U15" s="365">
        <f t="shared" si="21"/>
        <v>10.058779090121774</v>
      </c>
      <c r="V15" s="366">
        <v>9</v>
      </c>
      <c r="W15" s="367" t="s">
        <v>517</v>
      </c>
      <c r="X15" s="352">
        <f t="shared" si="8"/>
        <v>578</v>
      </c>
      <c r="Y15" s="353">
        <f t="shared" si="9"/>
        <v>12.670565302144254</v>
      </c>
      <c r="Z15" s="368"/>
      <c r="AA15" s="369"/>
      <c r="AB15" s="370" t="e">
        <f t="shared" si="10"/>
        <v>#VALUE!</v>
      </c>
      <c r="AC15" s="371" t="e">
        <f t="shared" si="11"/>
        <v>#VALUE!</v>
      </c>
      <c r="AD15" s="418">
        <f t="shared" si="12"/>
      </c>
      <c r="AE15" s="372"/>
      <c r="AF15" s="175">
        <f t="shared" si="13"/>
        <v>4</v>
      </c>
      <c r="AG15" s="136" t="e">
        <f t="shared" si="14"/>
        <v>#VALUE!</v>
      </c>
      <c r="AH15" s="136">
        <f t="shared" si="19"/>
        <v>62.4</v>
      </c>
      <c r="AI15" s="136">
        <f t="shared" si="15"/>
        <v>1.763285024154598</v>
      </c>
      <c r="AJ15" s="136">
        <f t="shared" si="16"/>
        <v>10.058779090121774</v>
      </c>
      <c r="AK15" s="136">
        <f t="shared" si="17"/>
        <v>12.670565302144254</v>
      </c>
      <c r="AL15" s="136" t="e">
        <f t="shared" si="18"/>
        <v>#VALUE!</v>
      </c>
      <c r="AM15" s="137"/>
    </row>
    <row r="16" spans="1:39" s="104" customFormat="1" ht="13.5" customHeight="1">
      <c r="A16" s="359">
        <v>83</v>
      </c>
      <c r="B16" s="342" t="s">
        <v>32</v>
      </c>
      <c r="C16" s="409" t="s">
        <v>101</v>
      </c>
      <c r="D16" s="416" t="s">
        <v>131</v>
      </c>
      <c r="E16" s="361"/>
      <c r="F16" s="396"/>
      <c r="G16" s="362"/>
      <c r="H16" s="345" t="e">
        <f t="shared" si="0"/>
        <v>#VALUE!</v>
      </c>
      <c r="I16" s="417" t="e">
        <f t="shared" si="1"/>
        <v>#VALUE!</v>
      </c>
      <c r="J16" s="553">
        <v>32</v>
      </c>
      <c r="K16" s="540" t="s">
        <v>296</v>
      </c>
      <c r="L16" s="547">
        <f t="shared" si="2"/>
        <v>73.7</v>
      </c>
      <c r="M16" s="536">
        <f t="shared" si="3"/>
        <v>44.22700587084148</v>
      </c>
      <c r="N16" s="474">
        <v>30</v>
      </c>
      <c r="O16" s="363" t="s">
        <v>410</v>
      </c>
      <c r="P16" s="364">
        <f>LEFT(O16,2)*60+RIGHT(O16,5)</f>
        <v>85.17</v>
      </c>
      <c r="Q16" s="374">
        <f t="shared" si="5"/>
        <v>105.72463768115944</v>
      </c>
      <c r="R16" s="393">
        <v>18</v>
      </c>
      <c r="S16" s="348" t="s">
        <v>601</v>
      </c>
      <c r="T16" s="454">
        <f t="shared" si="20"/>
        <v>750.58</v>
      </c>
      <c r="U16" s="365">
        <f t="shared" si="21"/>
        <v>38.30222402388014</v>
      </c>
      <c r="V16" s="366">
        <v>10</v>
      </c>
      <c r="W16" s="367" t="s">
        <v>503</v>
      </c>
      <c r="X16" s="352">
        <f t="shared" si="8"/>
        <v>579</v>
      </c>
      <c r="Y16" s="353">
        <f t="shared" si="9"/>
        <v>12.865497076023388</v>
      </c>
      <c r="Z16" s="368"/>
      <c r="AA16" s="369"/>
      <c r="AB16" s="370" t="e">
        <f t="shared" si="10"/>
        <v>#VALUE!</v>
      </c>
      <c r="AC16" s="371" t="e">
        <f t="shared" si="11"/>
        <v>#VALUE!</v>
      </c>
      <c r="AD16" s="418">
        <f t="shared" si="12"/>
      </c>
      <c r="AE16" s="372"/>
      <c r="AF16" s="175">
        <f t="shared" si="13"/>
        <v>4</v>
      </c>
      <c r="AG16" s="136" t="e">
        <f t="shared" si="14"/>
        <v>#VALUE!</v>
      </c>
      <c r="AH16" s="136">
        <f t="shared" si="19"/>
        <v>73.7</v>
      </c>
      <c r="AI16" s="136">
        <f t="shared" si="15"/>
        <v>105.72463768115944</v>
      </c>
      <c r="AJ16" s="136">
        <f t="shared" si="16"/>
        <v>38.30222402388014</v>
      </c>
      <c r="AK16" s="136">
        <f t="shared" si="17"/>
        <v>12.865497076023388</v>
      </c>
      <c r="AL16" s="136" t="e">
        <f t="shared" si="18"/>
        <v>#VALUE!</v>
      </c>
      <c r="AM16" s="137"/>
    </row>
    <row r="17" spans="1:39" s="104" customFormat="1" ht="13.5" customHeight="1">
      <c r="A17" s="359">
        <v>89</v>
      </c>
      <c r="B17" s="342" t="s">
        <v>32</v>
      </c>
      <c r="C17" s="409" t="s">
        <v>98</v>
      </c>
      <c r="D17" s="410" t="s">
        <v>84</v>
      </c>
      <c r="E17" s="373"/>
      <c r="F17" s="396"/>
      <c r="G17" s="362"/>
      <c r="H17" s="345" t="e">
        <f t="shared" si="0"/>
        <v>#VALUE!</v>
      </c>
      <c r="I17" s="417" t="e">
        <f t="shared" si="1"/>
        <v>#VALUE!</v>
      </c>
      <c r="J17" s="553">
        <v>27</v>
      </c>
      <c r="K17" s="540" t="s">
        <v>240</v>
      </c>
      <c r="L17" s="547">
        <f t="shared" si="2"/>
        <v>70.8</v>
      </c>
      <c r="M17" s="536">
        <f t="shared" si="3"/>
        <v>38.55185909980429</v>
      </c>
      <c r="N17" s="474">
        <v>32</v>
      </c>
      <c r="O17" s="363" t="s">
        <v>493</v>
      </c>
      <c r="P17" s="364">
        <v>162.02</v>
      </c>
      <c r="Q17" s="374">
        <f t="shared" si="5"/>
        <v>291.352657004831</v>
      </c>
      <c r="R17" s="393">
        <v>8</v>
      </c>
      <c r="S17" s="348" t="s">
        <v>605</v>
      </c>
      <c r="T17" s="454">
        <f t="shared" si="20"/>
        <v>697.05</v>
      </c>
      <c r="U17" s="365">
        <f t="shared" si="21"/>
        <v>28.438761032595664</v>
      </c>
      <c r="V17" s="366">
        <v>11</v>
      </c>
      <c r="W17" s="367" t="s">
        <v>504</v>
      </c>
      <c r="X17" s="352">
        <f t="shared" si="8"/>
        <v>580</v>
      </c>
      <c r="Y17" s="353">
        <f t="shared" si="9"/>
        <v>13.060428849902536</v>
      </c>
      <c r="Z17" s="368"/>
      <c r="AA17" s="369"/>
      <c r="AB17" s="370" t="e">
        <f t="shared" si="10"/>
        <v>#VALUE!</v>
      </c>
      <c r="AC17" s="371" t="e">
        <f t="shared" si="11"/>
        <v>#VALUE!</v>
      </c>
      <c r="AD17" s="418">
        <f t="shared" si="12"/>
      </c>
      <c r="AE17" s="372"/>
      <c r="AF17" s="175">
        <f t="shared" si="13"/>
        <v>4</v>
      </c>
      <c r="AG17" s="136" t="e">
        <f t="shared" si="14"/>
        <v>#VALUE!</v>
      </c>
      <c r="AH17" s="136">
        <f t="shared" si="19"/>
        <v>70.8</v>
      </c>
      <c r="AI17" s="136">
        <f t="shared" si="15"/>
        <v>291.352657004831</v>
      </c>
      <c r="AJ17" s="136">
        <f t="shared" si="16"/>
        <v>28.438761032595664</v>
      </c>
      <c r="AK17" s="136">
        <f t="shared" si="17"/>
        <v>13.060428849902536</v>
      </c>
      <c r="AL17" s="136" t="e">
        <f t="shared" si="18"/>
        <v>#VALUE!</v>
      </c>
      <c r="AM17" s="137"/>
    </row>
    <row r="18" spans="1:39" s="104" customFormat="1" ht="13.5" customHeight="1">
      <c r="A18" s="359">
        <v>103</v>
      </c>
      <c r="B18" s="342" t="s">
        <v>33</v>
      </c>
      <c r="C18" s="409" t="s">
        <v>27</v>
      </c>
      <c r="D18" s="416" t="s">
        <v>68</v>
      </c>
      <c r="E18" s="361"/>
      <c r="F18" s="396"/>
      <c r="G18" s="362"/>
      <c r="H18" s="345" t="e">
        <f t="shared" si="0"/>
        <v>#VALUE!</v>
      </c>
      <c r="I18" s="417" t="e">
        <f t="shared" si="1"/>
        <v>#VALUE!</v>
      </c>
      <c r="J18" s="553">
        <v>10</v>
      </c>
      <c r="K18" s="540" t="s">
        <v>311</v>
      </c>
      <c r="L18" s="547">
        <f t="shared" si="2"/>
        <v>61.5</v>
      </c>
      <c r="M18" s="536">
        <f t="shared" si="3"/>
        <v>20.35225048923678</v>
      </c>
      <c r="N18" s="474">
        <v>26</v>
      </c>
      <c r="O18" s="363" t="s">
        <v>425</v>
      </c>
      <c r="P18" s="364">
        <f>LEFT(O18,2)*60+RIGHT(O18,5)</f>
        <v>60.64</v>
      </c>
      <c r="Q18" s="374">
        <f t="shared" si="5"/>
        <v>46.47342995169083</v>
      </c>
      <c r="R18" s="393">
        <v>17</v>
      </c>
      <c r="S18" s="348" t="s">
        <v>617</v>
      </c>
      <c r="T18" s="454">
        <f t="shared" si="20"/>
        <v>748.68</v>
      </c>
      <c r="U18" s="365">
        <f t="shared" si="21"/>
        <v>37.952129129737784</v>
      </c>
      <c r="V18" s="366">
        <v>12</v>
      </c>
      <c r="W18" s="367" t="s">
        <v>518</v>
      </c>
      <c r="X18" s="352">
        <f t="shared" si="8"/>
        <v>632</v>
      </c>
      <c r="Y18" s="353">
        <f t="shared" si="9"/>
        <v>23.19688109161794</v>
      </c>
      <c r="Z18" s="368"/>
      <c r="AA18" s="369"/>
      <c r="AB18" s="370" t="e">
        <f t="shared" si="10"/>
        <v>#VALUE!</v>
      </c>
      <c r="AC18" s="371" t="e">
        <f t="shared" si="11"/>
        <v>#VALUE!</v>
      </c>
      <c r="AD18" s="418">
        <f t="shared" si="12"/>
      </c>
      <c r="AE18" s="372"/>
      <c r="AF18" s="175">
        <f t="shared" si="13"/>
        <v>4</v>
      </c>
      <c r="AG18" s="136" t="e">
        <f t="shared" si="14"/>
        <v>#VALUE!</v>
      </c>
      <c r="AH18" s="136">
        <f t="shared" si="19"/>
        <v>61.5</v>
      </c>
      <c r="AI18" s="136">
        <f t="shared" si="15"/>
        <v>46.47342995169083</v>
      </c>
      <c r="AJ18" s="136">
        <f t="shared" si="16"/>
        <v>37.952129129737784</v>
      </c>
      <c r="AK18" s="136">
        <f t="shared" si="17"/>
        <v>23.19688109161794</v>
      </c>
      <c r="AL18" s="136" t="e">
        <f t="shared" si="18"/>
        <v>#VALUE!</v>
      </c>
      <c r="AM18" s="137"/>
    </row>
    <row r="19" spans="1:39" s="104" customFormat="1" ht="13.5" customHeight="1">
      <c r="A19" s="359">
        <v>105</v>
      </c>
      <c r="B19" s="342" t="s">
        <v>63</v>
      </c>
      <c r="C19" s="360" t="s">
        <v>53</v>
      </c>
      <c r="D19" s="361" t="s">
        <v>107</v>
      </c>
      <c r="E19" s="373"/>
      <c r="F19" s="396"/>
      <c r="G19" s="362"/>
      <c r="H19" s="345" t="e">
        <f t="shared" si="0"/>
        <v>#VALUE!</v>
      </c>
      <c r="I19" s="417" t="e">
        <f t="shared" si="1"/>
        <v>#VALUE!</v>
      </c>
      <c r="J19" s="553">
        <v>33</v>
      </c>
      <c r="K19" s="540" t="s">
        <v>267</v>
      </c>
      <c r="L19" s="547">
        <f t="shared" si="2"/>
        <v>74.7</v>
      </c>
      <c r="M19" s="536">
        <f t="shared" si="3"/>
        <v>46.1839530332681</v>
      </c>
      <c r="N19" s="474">
        <v>16</v>
      </c>
      <c r="O19" s="363" t="s">
        <v>426</v>
      </c>
      <c r="P19" s="364">
        <f>LEFT(O19,2)*60+RIGHT(O19,5)</f>
        <v>52.74</v>
      </c>
      <c r="Q19" s="374">
        <f t="shared" si="5"/>
        <v>27.391304347826093</v>
      </c>
      <c r="R19" s="393">
        <v>12</v>
      </c>
      <c r="S19" s="348" t="s">
        <v>618</v>
      </c>
      <c r="T19" s="454">
        <f t="shared" si="20"/>
        <v>716.62</v>
      </c>
      <c r="U19" s="365">
        <f t="shared" si="21"/>
        <v>32.04473844226197</v>
      </c>
      <c r="V19" s="366">
        <v>13</v>
      </c>
      <c r="W19" s="367" t="s">
        <v>519</v>
      </c>
      <c r="X19" s="352">
        <f t="shared" si="8"/>
        <v>639</v>
      </c>
      <c r="Y19" s="353">
        <f t="shared" si="9"/>
        <v>24.56140350877193</v>
      </c>
      <c r="Z19" s="368"/>
      <c r="AA19" s="369"/>
      <c r="AB19" s="370" t="e">
        <f t="shared" si="10"/>
        <v>#VALUE!</v>
      </c>
      <c r="AC19" s="371" t="e">
        <f t="shared" si="11"/>
        <v>#VALUE!</v>
      </c>
      <c r="AD19" s="418">
        <f t="shared" si="12"/>
      </c>
      <c r="AE19" s="372"/>
      <c r="AF19" s="175">
        <f t="shared" si="13"/>
        <v>4</v>
      </c>
      <c r="AG19" s="136" t="e">
        <f t="shared" si="14"/>
        <v>#VALUE!</v>
      </c>
      <c r="AH19" s="136">
        <f t="shared" si="19"/>
        <v>74.7</v>
      </c>
      <c r="AI19" s="136">
        <f t="shared" si="15"/>
        <v>27.391304347826093</v>
      </c>
      <c r="AJ19" s="136">
        <f t="shared" si="16"/>
        <v>32.04473844226197</v>
      </c>
      <c r="AK19" s="136">
        <f t="shared" si="17"/>
        <v>24.56140350877193</v>
      </c>
      <c r="AL19" s="136" t="e">
        <f t="shared" si="18"/>
        <v>#VALUE!</v>
      </c>
      <c r="AM19" s="137"/>
    </row>
    <row r="20" spans="1:39" s="104" customFormat="1" ht="13.5" customHeight="1">
      <c r="A20" s="359">
        <v>86</v>
      </c>
      <c r="B20" s="342" t="s">
        <v>32</v>
      </c>
      <c r="C20" s="409" t="s">
        <v>52</v>
      </c>
      <c r="D20" s="416" t="s">
        <v>97</v>
      </c>
      <c r="E20" s="361"/>
      <c r="F20" s="396"/>
      <c r="G20" s="362"/>
      <c r="H20" s="345" t="e">
        <f t="shared" si="0"/>
        <v>#VALUE!</v>
      </c>
      <c r="I20" s="417" t="e">
        <f t="shared" si="1"/>
        <v>#VALUE!</v>
      </c>
      <c r="J20" s="553">
        <v>18</v>
      </c>
      <c r="K20" s="540" t="s">
        <v>252</v>
      </c>
      <c r="L20" s="547">
        <f t="shared" si="2"/>
        <v>63.8</v>
      </c>
      <c r="M20" s="536">
        <f t="shared" si="3"/>
        <v>24.853228962817994</v>
      </c>
      <c r="N20" s="474">
        <v>20</v>
      </c>
      <c r="O20" s="363" t="s">
        <v>413</v>
      </c>
      <c r="P20" s="364">
        <f>LEFT(O20,1)*60+RIGHT(O20,5)</f>
        <v>54.25</v>
      </c>
      <c r="Q20" s="374">
        <f t="shared" si="5"/>
        <v>31.038647342995176</v>
      </c>
      <c r="R20" s="393">
        <v>24</v>
      </c>
      <c r="S20" s="348" t="s">
        <v>604</v>
      </c>
      <c r="T20" s="454">
        <f t="shared" si="20"/>
        <v>926.4</v>
      </c>
      <c r="U20" s="365">
        <f t="shared" si="21"/>
        <v>70.69889996499049</v>
      </c>
      <c r="V20" s="366">
        <v>14</v>
      </c>
      <c r="W20" s="367" t="s">
        <v>525</v>
      </c>
      <c r="X20" s="352">
        <f t="shared" si="8"/>
        <v>640</v>
      </c>
      <c r="Y20" s="353">
        <f t="shared" si="9"/>
        <v>24.756335282651065</v>
      </c>
      <c r="Z20" s="368"/>
      <c r="AA20" s="369"/>
      <c r="AB20" s="370" t="e">
        <f t="shared" si="10"/>
        <v>#VALUE!</v>
      </c>
      <c r="AC20" s="371" t="e">
        <f t="shared" si="11"/>
        <v>#VALUE!</v>
      </c>
      <c r="AD20" s="418">
        <f t="shared" si="12"/>
      </c>
      <c r="AE20" s="372"/>
      <c r="AF20" s="175">
        <f t="shared" si="13"/>
        <v>4</v>
      </c>
      <c r="AG20" s="136" t="e">
        <f t="shared" si="14"/>
        <v>#VALUE!</v>
      </c>
      <c r="AH20" s="136">
        <f t="shared" si="19"/>
        <v>63.8</v>
      </c>
      <c r="AI20" s="136">
        <f t="shared" si="15"/>
        <v>31.038647342995176</v>
      </c>
      <c r="AJ20" s="136">
        <f t="shared" si="16"/>
        <v>70.69889996499049</v>
      </c>
      <c r="AK20" s="136">
        <f t="shared" si="17"/>
        <v>24.756335282651065</v>
      </c>
      <c r="AL20" s="136" t="e">
        <f t="shared" si="18"/>
        <v>#VALUE!</v>
      </c>
      <c r="AM20" s="137"/>
    </row>
    <row r="21" spans="1:39" s="104" customFormat="1" ht="13.5" customHeight="1">
      <c r="A21" s="359">
        <v>96</v>
      </c>
      <c r="B21" s="342" t="s">
        <v>33</v>
      </c>
      <c r="C21" s="409" t="s">
        <v>141</v>
      </c>
      <c r="D21" s="410" t="s">
        <v>99</v>
      </c>
      <c r="E21" s="373"/>
      <c r="F21" s="396"/>
      <c r="G21" s="362"/>
      <c r="H21" s="345" t="e">
        <f t="shared" si="0"/>
        <v>#VALUE!</v>
      </c>
      <c r="I21" s="417" t="e">
        <f t="shared" si="1"/>
        <v>#VALUE!</v>
      </c>
      <c r="J21" s="553">
        <v>19</v>
      </c>
      <c r="K21" s="540" t="s">
        <v>299</v>
      </c>
      <c r="L21" s="547">
        <f t="shared" si="2"/>
        <v>63.9</v>
      </c>
      <c r="M21" s="536">
        <f t="shared" si="3"/>
        <v>25.048923679060664</v>
      </c>
      <c r="N21" s="474">
        <v>23</v>
      </c>
      <c r="O21" s="363" t="s">
        <v>421</v>
      </c>
      <c r="P21" s="364">
        <f aca="true" t="shared" si="22" ref="P21:P27">LEFT(O21,2)*60+RIGHT(O21,5)</f>
        <v>57.96</v>
      </c>
      <c r="Q21" s="374">
        <f t="shared" si="5"/>
        <v>40</v>
      </c>
      <c r="R21" s="393">
        <v>19</v>
      </c>
      <c r="S21" s="348" t="s">
        <v>611</v>
      </c>
      <c r="T21" s="454">
        <f t="shared" si="20"/>
        <v>774.02</v>
      </c>
      <c r="U21" s="365">
        <f t="shared" si="21"/>
        <v>42.62128945477326</v>
      </c>
      <c r="V21" s="366">
        <v>15</v>
      </c>
      <c r="W21" s="367" t="s">
        <v>520</v>
      </c>
      <c r="X21" s="352">
        <f t="shared" si="8"/>
        <v>648</v>
      </c>
      <c r="Y21" s="353">
        <f t="shared" si="9"/>
        <v>26.315789473684205</v>
      </c>
      <c r="Z21" s="368"/>
      <c r="AA21" s="369"/>
      <c r="AB21" s="370" t="e">
        <f t="shared" si="10"/>
        <v>#VALUE!</v>
      </c>
      <c r="AC21" s="371" t="e">
        <f t="shared" si="11"/>
        <v>#VALUE!</v>
      </c>
      <c r="AD21" s="418">
        <f t="shared" si="12"/>
      </c>
      <c r="AE21" s="372"/>
      <c r="AF21" s="175">
        <f t="shared" si="13"/>
        <v>4</v>
      </c>
      <c r="AG21" s="136" t="e">
        <f t="shared" si="14"/>
        <v>#VALUE!</v>
      </c>
      <c r="AH21" s="136">
        <f t="shared" si="19"/>
        <v>63.9</v>
      </c>
      <c r="AI21" s="136">
        <f t="shared" si="15"/>
        <v>40</v>
      </c>
      <c r="AJ21" s="136">
        <f t="shared" si="16"/>
        <v>42.62128945477326</v>
      </c>
      <c r="AK21" s="136">
        <f t="shared" si="17"/>
        <v>26.315789473684205</v>
      </c>
      <c r="AL21" s="136" t="e">
        <f t="shared" si="18"/>
        <v>#VALUE!</v>
      </c>
      <c r="AM21" s="137"/>
    </row>
    <row r="22" spans="1:39" s="104" customFormat="1" ht="13.5" customHeight="1">
      <c r="A22" s="359">
        <v>100</v>
      </c>
      <c r="B22" s="342" t="s">
        <v>33</v>
      </c>
      <c r="C22" s="409" t="s">
        <v>143</v>
      </c>
      <c r="D22" s="416" t="s">
        <v>144</v>
      </c>
      <c r="E22" s="361"/>
      <c r="F22" s="396"/>
      <c r="G22" s="362"/>
      <c r="H22" s="345" t="e">
        <f t="shared" si="0"/>
        <v>#VALUE!</v>
      </c>
      <c r="I22" s="417" t="e">
        <f t="shared" si="1"/>
        <v>#VALUE!</v>
      </c>
      <c r="J22" s="553">
        <v>37</v>
      </c>
      <c r="K22" s="540" t="s">
        <v>309</v>
      </c>
      <c r="L22" s="547">
        <f t="shared" si="2"/>
        <v>85</v>
      </c>
      <c r="M22" s="536">
        <f t="shared" si="3"/>
        <v>66.34050880626222</v>
      </c>
      <c r="N22" s="474">
        <v>18</v>
      </c>
      <c r="O22" s="363" t="s">
        <v>424</v>
      </c>
      <c r="P22" s="364">
        <f t="shared" si="22"/>
        <v>53.74</v>
      </c>
      <c r="Q22" s="374">
        <f t="shared" si="5"/>
        <v>29.806763285024147</v>
      </c>
      <c r="R22" s="393"/>
      <c r="S22" s="348"/>
      <c r="T22" s="454"/>
      <c r="U22" s="365"/>
      <c r="V22" s="366">
        <v>16</v>
      </c>
      <c r="W22" s="367" t="s">
        <v>521</v>
      </c>
      <c r="X22" s="352">
        <f t="shared" si="8"/>
        <v>681</v>
      </c>
      <c r="Y22" s="353">
        <f t="shared" si="9"/>
        <v>32.7485380116959</v>
      </c>
      <c r="Z22" s="368"/>
      <c r="AA22" s="369"/>
      <c r="AB22" s="370" t="e">
        <f t="shared" si="10"/>
        <v>#VALUE!</v>
      </c>
      <c r="AC22" s="371" t="e">
        <f t="shared" si="11"/>
        <v>#VALUE!</v>
      </c>
      <c r="AD22" s="418">
        <f t="shared" si="12"/>
      </c>
      <c r="AE22" s="372"/>
      <c r="AF22" s="175">
        <f t="shared" si="13"/>
        <v>3</v>
      </c>
      <c r="AG22" s="136" t="e">
        <f t="shared" si="14"/>
        <v>#VALUE!</v>
      </c>
      <c r="AH22" s="136">
        <f t="shared" si="19"/>
        <v>85</v>
      </c>
      <c r="AI22" s="136">
        <f t="shared" si="15"/>
        <v>29.806763285024147</v>
      </c>
      <c r="AJ22" s="136">
        <f t="shared" si="16"/>
      </c>
      <c r="AK22" s="136">
        <f t="shared" si="17"/>
        <v>32.7485380116959</v>
      </c>
      <c r="AL22" s="136" t="e">
        <f t="shared" si="18"/>
        <v>#VALUE!</v>
      </c>
      <c r="AM22" s="137"/>
    </row>
    <row r="23" spans="1:39" s="104" customFormat="1" ht="13.5" customHeight="1">
      <c r="A23" s="359">
        <v>98</v>
      </c>
      <c r="B23" s="342" t="s">
        <v>33</v>
      </c>
      <c r="C23" s="409" t="s">
        <v>23</v>
      </c>
      <c r="D23" s="410" t="s">
        <v>142</v>
      </c>
      <c r="E23" s="419"/>
      <c r="F23" s="396"/>
      <c r="G23" s="362"/>
      <c r="H23" s="345" t="e">
        <f t="shared" si="0"/>
        <v>#VALUE!</v>
      </c>
      <c r="I23" s="417" t="e">
        <f t="shared" si="1"/>
        <v>#VALUE!</v>
      </c>
      <c r="J23" s="553">
        <v>39</v>
      </c>
      <c r="K23" s="540" t="s">
        <v>308</v>
      </c>
      <c r="L23" s="547">
        <f t="shared" si="2"/>
        <v>107.6</v>
      </c>
      <c r="M23" s="536">
        <f t="shared" si="3"/>
        <v>110.5675146771037</v>
      </c>
      <c r="N23" s="474">
        <v>31</v>
      </c>
      <c r="O23" s="363" t="s">
        <v>423</v>
      </c>
      <c r="P23" s="364">
        <f t="shared" si="22"/>
        <v>161.02</v>
      </c>
      <c r="Q23" s="374">
        <f t="shared" si="5"/>
        <v>288.9371980676329</v>
      </c>
      <c r="R23" s="393">
        <v>28</v>
      </c>
      <c r="S23" s="348" t="s">
        <v>613</v>
      </c>
      <c r="T23" s="454">
        <f aca="true" t="shared" si="23" ref="T23:T38">LEFT(S23,2)*60+RIGHT(S23,5)</f>
        <v>1060.08</v>
      </c>
      <c r="U23" s="365">
        <f aca="true" t="shared" si="24" ref="U23:U38">T23*100/$T$59-100</f>
        <v>95.33083967496452</v>
      </c>
      <c r="V23" s="366">
        <v>17</v>
      </c>
      <c r="W23" s="367" t="s">
        <v>522</v>
      </c>
      <c r="X23" s="352">
        <f t="shared" si="8"/>
        <v>740</v>
      </c>
      <c r="Y23" s="353">
        <f t="shared" si="9"/>
        <v>44.24951267056531</v>
      </c>
      <c r="Z23" s="368"/>
      <c r="AA23" s="369"/>
      <c r="AB23" s="370" t="e">
        <f t="shared" si="10"/>
        <v>#VALUE!</v>
      </c>
      <c r="AC23" s="371" t="e">
        <f t="shared" si="11"/>
        <v>#VALUE!</v>
      </c>
      <c r="AD23" s="418">
        <f t="shared" si="12"/>
      </c>
      <c r="AE23" s="372"/>
      <c r="AF23" s="175">
        <f t="shared" si="13"/>
        <v>4</v>
      </c>
      <c r="AG23" s="136" t="e">
        <f t="shared" si="14"/>
        <v>#VALUE!</v>
      </c>
      <c r="AH23" s="136">
        <f t="shared" si="19"/>
        <v>107.6</v>
      </c>
      <c r="AI23" s="136">
        <f t="shared" si="15"/>
        <v>288.9371980676329</v>
      </c>
      <c r="AJ23" s="136">
        <f t="shared" si="16"/>
        <v>95.33083967496452</v>
      </c>
      <c r="AK23" s="136">
        <f t="shared" si="17"/>
        <v>44.24951267056531</v>
      </c>
      <c r="AL23" s="136" t="e">
        <f t="shared" si="18"/>
        <v>#VALUE!</v>
      </c>
      <c r="AM23" s="137"/>
    </row>
    <row r="24" spans="1:39" s="104" customFormat="1" ht="13.5" customHeight="1">
      <c r="A24" s="359">
        <v>101</v>
      </c>
      <c r="B24" s="342" t="s">
        <v>33</v>
      </c>
      <c r="C24" s="409" t="s">
        <v>11</v>
      </c>
      <c r="D24" s="416" t="s">
        <v>145</v>
      </c>
      <c r="E24" s="373"/>
      <c r="F24" s="396"/>
      <c r="G24" s="362"/>
      <c r="H24" s="345" t="e">
        <f t="shared" si="0"/>
        <v>#VALUE!</v>
      </c>
      <c r="I24" s="417" t="e">
        <f t="shared" si="1"/>
        <v>#VALUE!</v>
      </c>
      <c r="J24" s="553">
        <v>13</v>
      </c>
      <c r="K24" s="540" t="s">
        <v>310</v>
      </c>
      <c r="L24" s="547">
        <f t="shared" si="2"/>
        <v>62.1</v>
      </c>
      <c r="M24" s="536">
        <f t="shared" si="3"/>
        <v>21.52641878669276</v>
      </c>
      <c r="N24" s="474">
        <v>11</v>
      </c>
      <c r="O24" s="363" t="s">
        <v>355</v>
      </c>
      <c r="P24" s="364">
        <f t="shared" si="22"/>
        <v>50.62</v>
      </c>
      <c r="Q24" s="374">
        <f t="shared" si="5"/>
        <v>22.270531400966192</v>
      </c>
      <c r="R24" s="393">
        <v>21</v>
      </c>
      <c r="S24" s="348" t="s">
        <v>615</v>
      </c>
      <c r="T24" s="454">
        <f t="shared" si="23"/>
        <v>865.87</v>
      </c>
      <c r="U24" s="365">
        <f t="shared" si="24"/>
        <v>59.545613679497336</v>
      </c>
      <c r="V24" s="366">
        <v>18</v>
      </c>
      <c r="W24" s="367" t="s">
        <v>523</v>
      </c>
      <c r="X24" s="352">
        <f t="shared" si="8"/>
        <v>749</v>
      </c>
      <c r="Y24" s="353">
        <f t="shared" si="9"/>
        <v>46.00389863547758</v>
      </c>
      <c r="Z24" s="368"/>
      <c r="AA24" s="369"/>
      <c r="AB24" s="370" t="e">
        <f t="shared" si="10"/>
        <v>#VALUE!</v>
      </c>
      <c r="AC24" s="371" t="e">
        <f t="shared" si="11"/>
        <v>#VALUE!</v>
      </c>
      <c r="AD24" s="418">
        <f t="shared" si="12"/>
      </c>
      <c r="AE24" s="372"/>
      <c r="AF24" s="175">
        <f t="shared" si="13"/>
        <v>4</v>
      </c>
      <c r="AG24" s="136" t="e">
        <f t="shared" si="14"/>
        <v>#VALUE!</v>
      </c>
      <c r="AH24" s="136">
        <f t="shared" si="19"/>
        <v>62.1</v>
      </c>
      <c r="AI24" s="136">
        <f t="shared" si="15"/>
        <v>22.270531400966192</v>
      </c>
      <c r="AJ24" s="136">
        <f t="shared" si="16"/>
        <v>59.545613679497336</v>
      </c>
      <c r="AK24" s="136">
        <f t="shared" si="17"/>
        <v>46.00389863547758</v>
      </c>
      <c r="AL24" s="136" t="e">
        <f t="shared" si="18"/>
        <v>#VALUE!</v>
      </c>
      <c r="AM24" s="137"/>
    </row>
    <row r="25" spans="1:39" s="104" customFormat="1" ht="13.5" customHeight="1">
      <c r="A25" s="359">
        <v>97</v>
      </c>
      <c r="B25" s="342" t="s">
        <v>33</v>
      </c>
      <c r="C25" s="409" t="s">
        <v>8</v>
      </c>
      <c r="D25" s="410" t="s">
        <v>97</v>
      </c>
      <c r="E25" s="420"/>
      <c r="F25" s="396"/>
      <c r="G25" s="362"/>
      <c r="H25" s="345" t="e">
        <f t="shared" si="0"/>
        <v>#VALUE!</v>
      </c>
      <c r="I25" s="417" t="e">
        <f t="shared" si="1"/>
        <v>#VALUE!</v>
      </c>
      <c r="J25" s="553">
        <v>21</v>
      </c>
      <c r="K25" s="542" t="s">
        <v>307</v>
      </c>
      <c r="L25" s="547">
        <f t="shared" si="2"/>
        <v>65.4</v>
      </c>
      <c r="M25" s="536">
        <f t="shared" si="3"/>
        <v>27.9843444227006</v>
      </c>
      <c r="N25" s="474">
        <v>27</v>
      </c>
      <c r="O25" s="363" t="s">
        <v>422</v>
      </c>
      <c r="P25" s="364">
        <f t="shared" si="22"/>
        <v>61.12</v>
      </c>
      <c r="Q25" s="374">
        <f t="shared" si="5"/>
        <v>47.632850241545896</v>
      </c>
      <c r="R25" s="393">
        <v>7</v>
      </c>
      <c r="S25" s="348" t="s">
        <v>612</v>
      </c>
      <c r="T25" s="454">
        <f t="shared" si="23"/>
        <v>682.52</v>
      </c>
      <c r="U25" s="365">
        <f t="shared" si="24"/>
        <v>25.76145639475962</v>
      </c>
      <c r="V25" s="366">
        <v>19</v>
      </c>
      <c r="W25" s="367" t="s">
        <v>524</v>
      </c>
      <c r="X25" s="352">
        <f t="shared" si="8"/>
        <v>766</v>
      </c>
      <c r="Y25" s="353">
        <f t="shared" si="9"/>
        <v>49.31773879142301</v>
      </c>
      <c r="Z25" s="368"/>
      <c r="AA25" s="369"/>
      <c r="AB25" s="370" t="e">
        <f t="shared" si="10"/>
        <v>#VALUE!</v>
      </c>
      <c r="AC25" s="371" t="e">
        <f t="shared" si="11"/>
        <v>#VALUE!</v>
      </c>
      <c r="AD25" s="418">
        <f t="shared" si="12"/>
      </c>
      <c r="AE25" s="372"/>
      <c r="AF25" s="175">
        <f t="shared" si="13"/>
        <v>4</v>
      </c>
      <c r="AG25" s="136" t="e">
        <f t="shared" si="14"/>
        <v>#VALUE!</v>
      </c>
      <c r="AH25" s="136">
        <f t="shared" si="19"/>
        <v>65.4</v>
      </c>
      <c r="AI25" s="136">
        <f t="shared" si="15"/>
        <v>47.632850241545896</v>
      </c>
      <c r="AJ25" s="136">
        <f t="shared" si="16"/>
        <v>25.76145639475962</v>
      </c>
      <c r="AK25" s="136">
        <f t="shared" si="17"/>
        <v>49.31773879142301</v>
      </c>
      <c r="AL25" s="136" t="e">
        <f t="shared" si="18"/>
        <v>#VALUE!</v>
      </c>
      <c r="AM25" s="137"/>
    </row>
    <row r="26" spans="1:39" s="104" customFormat="1" ht="13.5" customHeight="1">
      <c r="A26" s="359">
        <v>85</v>
      </c>
      <c r="B26" s="342" t="s">
        <v>32</v>
      </c>
      <c r="C26" s="409" t="s">
        <v>52</v>
      </c>
      <c r="D26" s="416" t="s">
        <v>132</v>
      </c>
      <c r="E26" s="361"/>
      <c r="F26" s="396"/>
      <c r="G26" s="362"/>
      <c r="H26" s="345" t="e">
        <f t="shared" si="0"/>
        <v>#VALUE!</v>
      </c>
      <c r="I26" s="417" t="e">
        <f t="shared" si="1"/>
        <v>#VALUE!</v>
      </c>
      <c r="J26" s="553">
        <v>38</v>
      </c>
      <c r="K26" s="540" t="s">
        <v>298</v>
      </c>
      <c r="L26" s="547">
        <f t="shared" si="2"/>
        <v>99.8</v>
      </c>
      <c r="M26" s="536">
        <f t="shared" si="3"/>
        <v>95.30332681017612</v>
      </c>
      <c r="N26" s="474">
        <v>29</v>
      </c>
      <c r="O26" s="363" t="s">
        <v>412</v>
      </c>
      <c r="P26" s="364">
        <f t="shared" si="22"/>
        <v>70.61</v>
      </c>
      <c r="Q26" s="374">
        <f t="shared" si="5"/>
        <v>70.55555555555557</v>
      </c>
      <c r="R26" s="393">
        <v>27</v>
      </c>
      <c r="S26" s="348" t="s">
        <v>603</v>
      </c>
      <c r="T26" s="454">
        <f t="shared" si="23"/>
        <v>1054.99</v>
      </c>
      <c r="U26" s="365">
        <f t="shared" si="24"/>
        <v>94.39295387960419</v>
      </c>
      <c r="V26" s="366">
        <v>20</v>
      </c>
      <c r="W26" s="367" t="s">
        <v>492</v>
      </c>
      <c r="X26" s="352">
        <f t="shared" si="8"/>
        <v>942</v>
      </c>
      <c r="Y26" s="353">
        <f t="shared" si="9"/>
        <v>83.62573099415204</v>
      </c>
      <c r="Z26" s="368"/>
      <c r="AA26" s="369"/>
      <c r="AB26" s="370" t="e">
        <f t="shared" si="10"/>
        <v>#VALUE!</v>
      </c>
      <c r="AC26" s="371" t="e">
        <f t="shared" si="11"/>
        <v>#VALUE!</v>
      </c>
      <c r="AD26" s="418">
        <f t="shared" si="12"/>
      </c>
      <c r="AE26" s="372"/>
      <c r="AF26" s="175">
        <f t="shared" si="13"/>
        <v>4</v>
      </c>
      <c r="AG26" s="136" t="e">
        <f t="shared" si="14"/>
        <v>#VALUE!</v>
      </c>
      <c r="AH26" s="136">
        <f t="shared" si="19"/>
        <v>99.8</v>
      </c>
      <c r="AI26" s="136">
        <f t="shared" si="15"/>
        <v>70.55555555555557</v>
      </c>
      <c r="AJ26" s="136">
        <f t="shared" si="16"/>
        <v>94.39295387960419</v>
      </c>
      <c r="AK26" s="136">
        <f t="shared" si="17"/>
        <v>83.62573099415204</v>
      </c>
      <c r="AL26" s="136" t="e">
        <f t="shared" si="18"/>
        <v>#VALUE!</v>
      </c>
      <c r="AM26" s="137"/>
    </row>
    <row r="27" spans="1:39" s="104" customFormat="1" ht="13.5" customHeight="1">
      <c r="A27" s="359">
        <v>117</v>
      </c>
      <c r="B27" s="342" t="s">
        <v>64</v>
      </c>
      <c r="C27" s="360" t="s">
        <v>8</v>
      </c>
      <c r="D27" s="361" t="s">
        <v>109</v>
      </c>
      <c r="E27" s="373"/>
      <c r="F27" s="396"/>
      <c r="G27" s="362"/>
      <c r="H27" s="345" t="e">
        <f t="shared" si="0"/>
        <v>#VALUE!</v>
      </c>
      <c r="I27" s="417" t="e">
        <f t="shared" si="1"/>
        <v>#VALUE!</v>
      </c>
      <c r="J27" s="553">
        <v>17</v>
      </c>
      <c r="K27" s="540" t="s">
        <v>317</v>
      </c>
      <c r="L27" s="547">
        <f t="shared" si="2"/>
        <v>63.6</v>
      </c>
      <c r="M27" s="536">
        <f t="shared" si="3"/>
        <v>24.461839530332682</v>
      </c>
      <c r="N27" s="474">
        <v>19</v>
      </c>
      <c r="O27" s="363" t="s">
        <v>432</v>
      </c>
      <c r="P27" s="364">
        <f t="shared" si="22"/>
        <v>53.92</v>
      </c>
      <c r="Q27" s="374">
        <f t="shared" si="5"/>
        <v>30.241545893719803</v>
      </c>
      <c r="R27" s="393">
        <v>10</v>
      </c>
      <c r="S27" s="348" t="s">
        <v>625</v>
      </c>
      <c r="T27" s="454">
        <f t="shared" si="23"/>
        <v>708.11</v>
      </c>
      <c r="U27" s="365">
        <f t="shared" si="24"/>
        <v>30.476681837445398</v>
      </c>
      <c r="V27" s="366"/>
      <c r="W27" s="367"/>
      <c r="X27" s="352"/>
      <c r="Y27" s="353"/>
      <c r="Z27" s="368"/>
      <c r="AA27" s="369"/>
      <c r="AB27" s="370" t="e">
        <f t="shared" si="10"/>
        <v>#VALUE!</v>
      </c>
      <c r="AC27" s="371" t="e">
        <f t="shared" si="11"/>
        <v>#VALUE!</v>
      </c>
      <c r="AD27" s="418">
        <f t="shared" si="12"/>
      </c>
      <c r="AE27" s="372"/>
      <c r="AF27" s="175">
        <f t="shared" si="13"/>
        <v>3</v>
      </c>
      <c r="AG27" s="136" t="e">
        <f t="shared" si="14"/>
        <v>#VALUE!</v>
      </c>
      <c r="AH27" s="136">
        <f t="shared" si="19"/>
        <v>63.6</v>
      </c>
      <c r="AI27" s="136">
        <f t="shared" si="15"/>
        <v>30.241545893719803</v>
      </c>
      <c r="AJ27" s="136">
        <f t="shared" si="16"/>
        <v>30.476681837445398</v>
      </c>
      <c r="AK27" s="136">
        <f t="shared" si="17"/>
      </c>
      <c r="AL27" s="136" t="e">
        <f t="shared" si="18"/>
        <v>#VALUE!</v>
      </c>
      <c r="AM27" s="137"/>
    </row>
    <row r="28" spans="1:39" s="104" customFormat="1" ht="13.5" customHeight="1">
      <c r="A28" s="359">
        <v>92</v>
      </c>
      <c r="B28" s="342" t="s">
        <v>32</v>
      </c>
      <c r="C28" s="409" t="s">
        <v>135</v>
      </c>
      <c r="D28" s="410" t="s">
        <v>136</v>
      </c>
      <c r="E28" s="420"/>
      <c r="F28" s="396"/>
      <c r="G28" s="362"/>
      <c r="H28" s="345" t="e">
        <f t="shared" si="0"/>
        <v>#VALUE!</v>
      </c>
      <c r="I28" s="417" t="e">
        <f t="shared" si="1"/>
        <v>#VALUE!</v>
      </c>
      <c r="J28" s="553">
        <v>9</v>
      </c>
      <c r="K28" s="540" t="s">
        <v>303</v>
      </c>
      <c r="L28" s="547">
        <f t="shared" si="2"/>
        <v>61.1</v>
      </c>
      <c r="M28" s="536">
        <f t="shared" si="3"/>
        <v>19.569471624266143</v>
      </c>
      <c r="N28" s="474">
        <v>22</v>
      </c>
      <c r="O28" s="363" t="s">
        <v>417</v>
      </c>
      <c r="P28" s="364">
        <f>LEFT(O28,1)*60+RIGHT(O28,5)</f>
        <v>57.44</v>
      </c>
      <c r="Q28" s="374">
        <f t="shared" si="5"/>
        <v>38.74396135265701</v>
      </c>
      <c r="R28" s="393">
        <v>13</v>
      </c>
      <c r="S28" s="348" t="s">
        <v>608</v>
      </c>
      <c r="T28" s="454">
        <f t="shared" si="23"/>
        <v>718.71</v>
      </c>
      <c r="U28" s="365">
        <f t="shared" si="24"/>
        <v>32.42984282581858</v>
      </c>
      <c r="V28" s="366"/>
      <c r="W28" s="367"/>
      <c r="X28" s="352"/>
      <c r="Y28" s="353"/>
      <c r="Z28" s="368"/>
      <c r="AA28" s="369"/>
      <c r="AB28" s="370" t="e">
        <f t="shared" si="10"/>
        <v>#VALUE!</v>
      </c>
      <c r="AC28" s="371" t="e">
        <f t="shared" si="11"/>
        <v>#VALUE!</v>
      </c>
      <c r="AD28" s="418">
        <f t="shared" si="12"/>
      </c>
      <c r="AE28" s="372"/>
      <c r="AF28" s="175">
        <f t="shared" si="13"/>
        <v>3</v>
      </c>
      <c r="AG28" s="136" t="e">
        <f t="shared" si="14"/>
        <v>#VALUE!</v>
      </c>
      <c r="AH28" s="136">
        <f t="shared" si="19"/>
        <v>61.1</v>
      </c>
      <c r="AI28" s="136">
        <f t="shared" si="15"/>
        <v>38.74396135265701</v>
      </c>
      <c r="AJ28" s="136">
        <f t="shared" si="16"/>
        <v>32.42984282581858</v>
      </c>
      <c r="AK28" s="136">
        <f t="shared" si="17"/>
      </c>
      <c r="AL28" s="136" t="e">
        <f t="shared" si="18"/>
        <v>#VALUE!</v>
      </c>
      <c r="AM28" s="137"/>
    </row>
    <row r="29" spans="1:39" s="104" customFormat="1" ht="13.5" customHeight="1">
      <c r="A29" s="359">
        <v>124</v>
      </c>
      <c r="B29" s="342" t="s">
        <v>64</v>
      </c>
      <c r="C29" s="569" t="s">
        <v>20</v>
      </c>
      <c r="D29" s="419" t="s">
        <v>17</v>
      </c>
      <c r="E29" s="361"/>
      <c r="F29" s="396"/>
      <c r="G29" s="362"/>
      <c r="H29" s="345" t="e">
        <f t="shared" si="0"/>
        <v>#VALUE!</v>
      </c>
      <c r="I29" s="417" t="e">
        <f t="shared" si="1"/>
        <v>#VALUE!</v>
      </c>
      <c r="J29" s="553">
        <v>14</v>
      </c>
      <c r="K29" s="540" t="s">
        <v>322</v>
      </c>
      <c r="L29" s="547">
        <f t="shared" si="2"/>
        <v>62.2</v>
      </c>
      <c r="M29" s="536">
        <f t="shared" si="3"/>
        <v>21.722113502935414</v>
      </c>
      <c r="N29" s="474">
        <v>7</v>
      </c>
      <c r="O29" s="363" t="s">
        <v>436</v>
      </c>
      <c r="P29" s="364">
        <f>LEFT(O29,2)*60+RIGHT(O29,5)</f>
        <v>47.56</v>
      </c>
      <c r="Q29" s="374">
        <f t="shared" si="5"/>
        <v>14.879227053140099</v>
      </c>
      <c r="R29" s="393">
        <v>14</v>
      </c>
      <c r="S29" s="348" t="s">
        <v>629</v>
      </c>
      <c r="T29" s="454">
        <f t="shared" si="23"/>
        <v>734.08</v>
      </c>
      <c r="U29" s="365">
        <f t="shared" si="24"/>
        <v>35.26192625895965</v>
      </c>
      <c r="V29" s="366"/>
      <c r="W29" s="367"/>
      <c r="X29" s="352"/>
      <c r="Y29" s="353"/>
      <c r="Z29" s="368"/>
      <c r="AA29" s="369"/>
      <c r="AB29" s="370" t="e">
        <f t="shared" si="10"/>
        <v>#VALUE!</v>
      </c>
      <c r="AC29" s="371" t="e">
        <f t="shared" si="11"/>
        <v>#VALUE!</v>
      </c>
      <c r="AD29" s="418">
        <f t="shared" si="12"/>
      </c>
      <c r="AE29" s="372"/>
      <c r="AF29" s="175">
        <f t="shared" si="13"/>
        <v>3</v>
      </c>
      <c r="AG29" s="136" t="e">
        <f t="shared" si="14"/>
        <v>#VALUE!</v>
      </c>
      <c r="AH29" s="136">
        <f t="shared" si="19"/>
        <v>62.2</v>
      </c>
      <c r="AI29" s="136">
        <f t="shared" si="15"/>
        <v>14.879227053140099</v>
      </c>
      <c r="AJ29" s="136">
        <f t="shared" si="16"/>
        <v>35.26192625895965</v>
      </c>
      <c r="AK29" s="136">
        <f t="shared" si="17"/>
      </c>
      <c r="AL29" s="136" t="e">
        <f t="shared" si="18"/>
        <v>#VALUE!</v>
      </c>
      <c r="AM29" s="137"/>
    </row>
    <row r="30" spans="1:39" s="104" customFormat="1" ht="13.5" customHeight="1">
      <c r="A30" s="359">
        <v>90</v>
      </c>
      <c r="B30" s="342" t="s">
        <v>32</v>
      </c>
      <c r="C30" s="409" t="s">
        <v>13</v>
      </c>
      <c r="D30" s="416" t="s">
        <v>134</v>
      </c>
      <c r="E30" s="373"/>
      <c r="F30" s="396"/>
      <c r="G30" s="362"/>
      <c r="H30" s="345" t="e">
        <f t="shared" si="0"/>
        <v>#VALUE!</v>
      </c>
      <c r="I30" s="417" t="e">
        <f t="shared" si="1"/>
        <v>#VALUE!</v>
      </c>
      <c r="J30" s="553">
        <v>26</v>
      </c>
      <c r="K30" s="540" t="s">
        <v>301</v>
      </c>
      <c r="L30" s="547">
        <f t="shared" si="2"/>
        <v>68.9</v>
      </c>
      <c r="M30" s="536">
        <f t="shared" si="3"/>
        <v>34.83365949119374</v>
      </c>
      <c r="N30" s="474">
        <v>13</v>
      </c>
      <c r="O30" s="363" t="s">
        <v>415</v>
      </c>
      <c r="P30" s="364">
        <f>LEFT(O30,1)*60+RIGHT(O30,5)</f>
        <v>52.3</v>
      </c>
      <c r="Q30" s="374">
        <f t="shared" si="5"/>
        <v>26.328502415458942</v>
      </c>
      <c r="R30" s="393">
        <v>15</v>
      </c>
      <c r="S30" s="348" t="s">
        <v>606</v>
      </c>
      <c r="T30" s="454">
        <f t="shared" si="23"/>
        <v>739.83</v>
      </c>
      <c r="U30" s="365">
        <f t="shared" si="24"/>
        <v>36.32142396491679</v>
      </c>
      <c r="V30" s="366"/>
      <c r="W30" s="367"/>
      <c r="X30" s="352"/>
      <c r="Y30" s="353"/>
      <c r="Z30" s="368"/>
      <c r="AA30" s="369"/>
      <c r="AB30" s="370" t="e">
        <f t="shared" si="10"/>
        <v>#VALUE!</v>
      </c>
      <c r="AC30" s="371" t="e">
        <f t="shared" si="11"/>
        <v>#VALUE!</v>
      </c>
      <c r="AD30" s="418">
        <f t="shared" si="12"/>
      </c>
      <c r="AE30" s="372"/>
      <c r="AF30" s="175">
        <f t="shared" si="13"/>
        <v>3</v>
      </c>
      <c r="AG30" s="136" t="e">
        <f t="shared" si="14"/>
        <v>#VALUE!</v>
      </c>
      <c r="AH30" s="136">
        <f t="shared" si="19"/>
        <v>68.9</v>
      </c>
      <c r="AI30" s="136">
        <f t="shared" si="15"/>
        <v>26.328502415458942</v>
      </c>
      <c r="AJ30" s="136">
        <f t="shared" si="16"/>
        <v>36.32142396491679</v>
      </c>
      <c r="AK30" s="136">
        <f t="shared" si="17"/>
      </c>
      <c r="AL30" s="136" t="e">
        <f t="shared" si="18"/>
        <v>#VALUE!</v>
      </c>
      <c r="AM30" s="137"/>
    </row>
    <row r="31" spans="1:39" s="104" customFormat="1" ht="13.5" customHeight="1">
      <c r="A31" s="359">
        <v>91</v>
      </c>
      <c r="B31" s="342" t="s">
        <v>32</v>
      </c>
      <c r="C31" s="409" t="s">
        <v>20</v>
      </c>
      <c r="D31" s="410" t="s">
        <v>15</v>
      </c>
      <c r="E31" s="420"/>
      <c r="F31" s="396"/>
      <c r="G31" s="362"/>
      <c r="H31" s="345" t="e">
        <f t="shared" si="0"/>
        <v>#VALUE!</v>
      </c>
      <c r="I31" s="417" t="e">
        <f t="shared" si="1"/>
        <v>#VALUE!</v>
      </c>
      <c r="J31" s="553">
        <v>8</v>
      </c>
      <c r="K31" s="540" t="s">
        <v>302</v>
      </c>
      <c r="L31" s="547">
        <f t="shared" si="2"/>
        <v>60.5</v>
      </c>
      <c r="M31" s="536">
        <f t="shared" si="3"/>
        <v>18.39530332681018</v>
      </c>
      <c r="N31" s="474">
        <v>10</v>
      </c>
      <c r="O31" s="363" t="s">
        <v>416</v>
      </c>
      <c r="P31" s="364">
        <f>LEFT(O31,1)*60+RIGHT(O31,5)</f>
        <v>49.75</v>
      </c>
      <c r="Q31" s="374">
        <f t="shared" si="5"/>
        <v>20.169082125603865</v>
      </c>
      <c r="R31" s="393">
        <v>16</v>
      </c>
      <c r="S31" s="348" t="s">
        <v>607</v>
      </c>
      <c r="T31" s="454">
        <f t="shared" si="23"/>
        <v>744.86</v>
      </c>
      <c r="U31" s="365">
        <f t="shared" si="24"/>
        <v>37.24825413204104</v>
      </c>
      <c r="V31" s="366"/>
      <c r="W31" s="367"/>
      <c r="X31" s="352"/>
      <c r="Y31" s="353"/>
      <c r="Z31" s="368"/>
      <c r="AA31" s="369"/>
      <c r="AB31" s="370" t="e">
        <f t="shared" si="10"/>
        <v>#VALUE!</v>
      </c>
      <c r="AC31" s="371" t="e">
        <f t="shared" si="11"/>
        <v>#VALUE!</v>
      </c>
      <c r="AD31" s="418">
        <f t="shared" si="12"/>
      </c>
      <c r="AE31" s="372"/>
      <c r="AF31" s="175">
        <f t="shared" si="13"/>
        <v>3</v>
      </c>
      <c r="AG31" s="136" t="e">
        <f t="shared" si="14"/>
        <v>#VALUE!</v>
      </c>
      <c r="AH31" s="136">
        <f t="shared" si="19"/>
        <v>60.5</v>
      </c>
      <c r="AI31" s="136">
        <f t="shared" si="15"/>
        <v>20.169082125603865</v>
      </c>
      <c r="AJ31" s="136">
        <f t="shared" si="16"/>
        <v>37.24825413204104</v>
      </c>
      <c r="AK31" s="136">
        <f t="shared" si="17"/>
      </c>
      <c r="AL31" s="136" t="e">
        <f t="shared" si="18"/>
        <v>#VALUE!</v>
      </c>
      <c r="AM31" s="137"/>
    </row>
    <row r="32" spans="1:39" s="104" customFormat="1" ht="13.5" customHeight="1">
      <c r="A32" s="359">
        <v>84</v>
      </c>
      <c r="B32" s="342" t="s">
        <v>32</v>
      </c>
      <c r="C32" s="409" t="s">
        <v>23</v>
      </c>
      <c r="D32" s="416" t="s">
        <v>42</v>
      </c>
      <c r="E32" s="361"/>
      <c r="F32" s="396"/>
      <c r="G32" s="362"/>
      <c r="H32" s="345" t="e">
        <f t="shared" si="0"/>
        <v>#VALUE!</v>
      </c>
      <c r="I32" s="417" t="e">
        <f t="shared" si="1"/>
        <v>#VALUE!</v>
      </c>
      <c r="J32" s="553">
        <v>6</v>
      </c>
      <c r="K32" s="540" t="s">
        <v>297</v>
      </c>
      <c r="L32" s="547">
        <f t="shared" si="2"/>
        <v>59.5</v>
      </c>
      <c r="M32" s="536">
        <f t="shared" si="3"/>
        <v>16.438356164383563</v>
      </c>
      <c r="N32" s="474">
        <v>24</v>
      </c>
      <c r="O32" s="363" t="s">
        <v>411</v>
      </c>
      <c r="P32" s="364">
        <f>LEFT(O32,1)*60+RIGHT(O32,5)</f>
        <v>58.16</v>
      </c>
      <c r="Q32" s="374">
        <f t="shared" si="5"/>
        <v>40.483091787439605</v>
      </c>
      <c r="R32" s="393">
        <v>20</v>
      </c>
      <c r="S32" s="348" t="s">
        <v>602</v>
      </c>
      <c r="T32" s="454">
        <f t="shared" si="23"/>
        <v>785.92</v>
      </c>
      <c r="U32" s="365">
        <f t="shared" si="24"/>
        <v>44.813989054928044</v>
      </c>
      <c r="V32" s="366"/>
      <c r="W32" s="367"/>
      <c r="X32" s="352"/>
      <c r="Y32" s="353"/>
      <c r="Z32" s="368"/>
      <c r="AA32" s="369"/>
      <c r="AB32" s="370" t="e">
        <f t="shared" si="10"/>
        <v>#VALUE!</v>
      </c>
      <c r="AC32" s="371" t="e">
        <f t="shared" si="11"/>
        <v>#VALUE!</v>
      </c>
      <c r="AD32" s="418">
        <f t="shared" si="12"/>
      </c>
      <c r="AE32" s="372"/>
      <c r="AF32" s="175">
        <f t="shared" si="13"/>
        <v>3</v>
      </c>
      <c r="AG32" s="136" t="e">
        <f t="shared" si="14"/>
        <v>#VALUE!</v>
      </c>
      <c r="AH32" s="136">
        <f t="shared" si="19"/>
        <v>59.5</v>
      </c>
      <c r="AI32" s="136">
        <f t="shared" si="15"/>
        <v>40.483091787439605</v>
      </c>
      <c r="AJ32" s="136">
        <f t="shared" si="16"/>
        <v>44.813989054928044</v>
      </c>
      <c r="AK32" s="136">
        <f t="shared" si="17"/>
      </c>
      <c r="AL32" s="136" t="e">
        <f t="shared" si="18"/>
        <v>#VALUE!</v>
      </c>
      <c r="AM32" s="137"/>
    </row>
    <row r="33" spans="1:39" s="104" customFormat="1" ht="13.5" customHeight="1">
      <c r="A33" s="359">
        <v>95</v>
      </c>
      <c r="B33" s="342" t="s">
        <v>33</v>
      </c>
      <c r="C33" s="409" t="s">
        <v>139</v>
      </c>
      <c r="D33" s="410" t="s">
        <v>140</v>
      </c>
      <c r="E33" s="373"/>
      <c r="F33" s="396"/>
      <c r="G33" s="362"/>
      <c r="H33" s="345" t="e">
        <f t="shared" si="0"/>
        <v>#VALUE!</v>
      </c>
      <c r="I33" s="417" t="e">
        <f t="shared" si="1"/>
        <v>#VALUE!</v>
      </c>
      <c r="J33" s="553">
        <v>5</v>
      </c>
      <c r="K33" s="540" t="s">
        <v>306</v>
      </c>
      <c r="L33" s="547">
        <f t="shared" si="2"/>
        <v>59.1</v>
      </c>
      <c r="M33" s="536">
        <f t="shared" si="3"/>
        <v>15.655577299412911</v>
      </c>
      <c r="N33" s="474">
        <v>21</v>
      </c>
      <c r="O33" s="363" t="s">
        <v>420</v>
      </c>
      <c r="P33" s="364">
        <f>LEFT(O33,2)*60+RIGHT(O33,5)</f>
        <v>54.59</v>
      </c>
      <c r="Q33" s="374">
        <f t="shared" si="5"/>
        <v>31.85990338164251</v>
      </c>
      <c r="R33" s="393">
        <v>22</v>
      </c>
      <c r="S33" s="348" t="s">
        <v>610</v>
      </c>
      <c r="T33" s="454">
        <f t="shared" si="23"/>
        <v>895.36</v>
      </c>
      <c r="U33" s="365">
        <f t="shared" si="24"/>
        <v>64.97945495752796</v>
      </c>
      <c r="V33" s="366"/>
      <c r="W33" s="367"/>
      <c r="X33" s="352"/>
      <c r="Y33" s="353"/>
      <c r="Z33" s="368"/>
      <c r="AA33" s="369"/>
      <c r="AB33" s="370" t="e">
        <f t="shared" si="10"/>
        <v>#VALUE!</v>
      </c>
      <c r="AC33" s="371" t="e">
        <f t="shared" si="11"/>
        <v>#VALUE!</v>
      </c>
      <c r="AD33" s="418">
        <f t="shared" si="12"/>
      </c>
      <c r="AE33" s="372"/>
      <c r="AF33" s="175">
        <f t="shared" si="13"/>
        <v>3</v>
      </c>
      <c r="AG33" s="136" t="e">
        <f t="shared" si="14"/>
        <v>#VALUE!</v>
      </c>
      <c r="AH33" s="136">
        <f t="shared" si="19"/>
        <v>59.1</v>
      </c>
      <c r="AI33" s="136">
        <f t="shared" si="15"/>
        <v>31.85990338164251</v>
      </c>
      <c r="AJ33" s="136">
        <f t="shared" si="16"/>
        <v>64.97945495752796</v>
      </c>
      <c r="AK33" s="136">
        <f t="shared" si="17"/>
      </c>
      <c r="AL33" s="136" t="e">
        <f t="shared" si="18"/>
        <v>#VALUE!</v>
      </c>
      <c r="AM33" s="137"/>
    </row>
    <row r="34" spans="1:39" s="104" customFormat="1" ht="13.5" customHeight="1">
      <c r="A34" s="359">
        <v>115</v>
      </c>
      <c r="B34" s="342" t="s">
        <v>64</v>
      </c>
      <c r="C34" s="360" t="s">
        <v>6</v>
      </c>
      <c r="D34" s="373" t="s">
        <v>96</v>
      </c>
      <c r="E34" s="420"/>
      <c r="F34" s="396"/>
      <c r="G34" s="362"/>
      <c r="H34" s="345" t="e">
        <f t="shared" si="0"/>
        <v>#VALUE!</v>
      </c>
      <c r="I34" s="417" t="e">
        <f t="shared" si="1"/>
        <v>#VALUE!</v>
      </c>
      <c r="J34" s="553">
        <v>29</v>
      </c>
      <c r="K34" s="540" t="s">
        <v>315</v>
      </c>
      <c r="L34" s="547">
        <f t="shared" si="2"/>
        <v>71.6</v>
      </c>
      <c r="M34" s="536">
        <f t="shared" si="3"/>
        <v>40.117416829745565</v>
      </c>
      <c r="N34" s="474">
        <v>12</v>
      </c>
      <c r="O34" s="363" t="s">
        <v>431</v>
      </c>
      <c r="P34" s="364">
        <f>LEFT(O34,2)*60+RIGHT(O34,5)</f>
        <v>50.75</v>
      </c>
      <c r="Q34" s="374">
        <f t="shared" si="5"/>
        <v>22.584541062801932</v>
      </c>
      <c r="R34" s="393">
        <v>23</v>
      </c>
      <c r="S34" s="348" t="s">
        <v>624</v>
      </c>
      <c r="T34" s="454">
        <f t="shared" si="23"/>
        <v>914.99</v>
      </c>
      <c r="U34" s="365">
        <f t="shared" si="24"/>
        <v>68.59648799543032</v>
      </c>
      <c r="V34" s="366"/>
      <c r="W34" s="367"/>
      <c r="X34" s="352"/>
      <c r="Y34" s="353"/>
      <c r="Z34" s="368"/>
      <c r="AA34" s="369"/>
      <c r="AB34" s="370" t="e">
        <f t="shared" si="10"/>
        <v>#VALUE!</v>
      </c>
      <c r="AC34" s="371" t="e">
        <f t="shared" si="11"/>
        <v>#VALUE!</v>
      </c>
      <c r="AD34" s="418">
        <f t="shared" si="12"/>
      </c>
      <c r="AE34" s="372"/>
      <c r="AF34" s="175">
        <f t="shared" si="13"/>
        <v>3</v>
      </c>
      <c r="AG34" s="136" t="e">
        <f t="shared" si="14"/>
        <v>#VALUE!</v>
      </c>
      <c r="AH34" s="136">
        <f t="shared" si="19"/>
        <v>71.6</v>
      </c>
      <c r="AI34" s="136">
        <f t="shared" si="15"/>
        <v>22.584541062801932</v>
      </c>
      <c r="AJ34" s="136">
        <f t="shared" si="16"/>
        <v>68.59648799543032</v>
      </c>
      <c r="AK34" s="136">
        <f t="shared" si="17"/>
      </c>
      <c r="AL34" s="136" t="e">
        <f t="shared" si="18"/>
        <v>#VALUE!</v>
      </c>
      <c r="AM34" s="137"/>
    </row>
    <row r="35" spans="1:39" s="104" customFormat="1" ht="13.5" customHeight="1">
      <c r="A35" s="359">
        <v>107</v>
      </c>
      <c r="B35" s="342" t="s">
        <v>63</v>
      </c>
      <c r="C35" s="360" t="s">
        <v>108</v>
      </c>
      <c r="D35" s="361" t="s">
        <v>109</v>
      </c>
      <c r="E35" s="361"/>
      <c r="F35" s="396"/>
      <c r="G35" s="362"/>
      <c r="H35" s="345" t="e">
        <f t="shared" si="0"/>
        <v>#VALUE!</v>
      </c>
      <c r="I35" s="417" t="e">
        <f t="shared" si="1"/>
        <v>#VALUE!</v>
      </c>
      <c r="J35" s="553">
        <v>4</v>
      </c>
      <c r="K35" s="540" t="s">
        <v>312</v>
      </c>
      <c r="L35" s="547">
        <f t="shared" si="2"/>
        <v>57.3</v>
      </c>
      <c r="M35" s="536">
        <f t="shared" si="3"/>
        <v>12.133072407045006</v>
      </c>
      <c r="N35" s="474"/>
      <c r="O35" s="363"/>
      <c r="P35" s="364"/>
      <c r="Q35" s="374"/>
      <c r="R35" s="393">
        <v>25</v>
      </c>
      <c r="S35" s="348" t="s">
        <v>619</v>
      </c>
      <c r="T35" s="454">
        <f t="shared" si="23"/>
        <v>953</v>
      </c>
      <c r="U35" s="365">
        <f t="shared" si="24"/>
        <v>75.60022848298354</v>
      </c>
      <c r="V35" s="366"/>
      <c r="W35" s="367"/>
      <c r="X35" s="352"/>
      <c r="Y35" s="353"/>
      <c r="Z35" s="368"/>
      <c r="AA35" s="369"/>
      <c r="AB35" s="370" t="e">
        <f t="shared" si="10"/>
        <v>#VALUE!</v>
      </c>
      <c r="AC35" s="371" t="e">
        <f t="shared" si="11"/>
        <v>#VALUE!</v>
      </c>
      <c r="AD35" s="418">
        <f t="shared" si="12"/>
      </c>
      <c r="AE35" s="372"/>
      <c r="AF35" s="175">
        <f t="shared" si="13"/>
        <v>2</v>
      </c>
      <c r="AG35" s="136" t="e">
        <f t="shared" si="14"/>
        <v>#VALUE!</v>
      </c>
      <c r="AH35" s="136">
        <f t="shared" si="19"/>
        <v>57.3</v>
      </c>
      <c r="AI35" s="136">
        <f t="shared" si="15"/>
      </c>
      <c r="AJ35" s="136">
        <f t="shared" si="16"/>
        <v>75.60022848298354</v>
      </c>
      <c r="AK35" s="136">
        <f t="shared" si="17"/>
      </c>
      <c r="AL35" s="136" t="e">
        <f t="shared" si="18"/>
        <v>#VALUE!</v>
      </c>
      <c r="AM35" s="137"/>
    </row>
    <row r="36" spans="1:39" s="104" customFormat="1" ht="13.5" customHeight="1">
      <c r="A36" s="359">
        <v>111</v>
      </c>
      <c r="B36" s="342" t="s">
        <v>63</v>
      </c>
      <c r="C36" s="360" t="s">
        <v>20</v>
      </c>
      <c r="D36" s="373" t="s">
        <v>113</v>
      </c>
      <c r="E36" s="373"/>
      <c r="F36" s="396"/>
      <c r="G36" s="362"/>
      <c r="H36" s="345" t="e">
        <f t="shared" si="0"/>
        <v>#VALUE!</v>
      </c>
      <c r="I36" s="417" t="e">
        <f t="shared" si="1"/>
        <v>#VALUE!</v>
      </c>
      <c r="J36" s="553">
        <v>22</v>
      </c>
      <c r="K36" s="540" t="s">
        <v>307</v>
      </c>
      <c r="L36" s="547">
        <f t="shared" si="2"/>
        <v>65.4</v>
      </c>
      <c r="M36" s="536">
        <f t="shared" si="3"/>
        <v>27.9843444227006</v>
      </c>
      <c r="N36" s="474"/>
      <c r="O36" s="363"/>
      <c r="P36" s="364"/>
      <c r="Q36" s="374"/>
      <c r="R36" s="393">
        <v>26</v>
      </c>
      <c r="S36" s="348" t="s">
        <v>622</v>
      </c>
      <c r="T36" s="454">
        <f t="shared" si="23"/>
        <v>983.92</v>
      </c>
      <c r="U36" s="365">
        <f t="shared" si="24"/>
        <v>81.29756223397393</v>
      </c>
      <c r="V36" s="366"/>
      <c r="W36" s="367"/>
      <c r="X36" s="352"/>
      <c r="Y36" s="353"/>
      <c r="Z36" s="368"/>
      <c r="AA36" s="369"/>
      <c r="AB36" s="370" t="e">
        <f t="shared" si="10"/>
        <v>#VALUE!</v>
      </c>
      <c r="AC36" s="371" t="e">
        <f t="shared" si="11"/>
        <v>#VALUE!</v>
      </c>
      <c r="AD36" s="418">
        <f t="shared" si="12"/>
      </c>
      <c r="AE36" s="372"/>
      <c r="AF36" s="175">
        <f t="shared" si="13"/>
        <v>2</v>
      </c>
      <c r="AG36" s="136" t="e">
        <f t="shared" si="14"/>
        <v>#VALUE!</v>
      </c>
      <c r="AH36" s="136">
        <f t="shared" si="19"/>
        <v>65.4</v>
      </c>
      <c r="AI36" s="136">
        <f t="shared" si="15"/>
      </c>
      <c r="AJ36" s="136">
        <f t="shared" si="16"/>
        <v>81.29756223397393</v>
      </c>
      <c r="AK36" s="136">
        <f t="shared" si="17"/>
      </c>
      <c r="AL36" s="136" t="e">
        <f t="shared" si="18"/>
        <v>#VALUE!</v>
      </c>
      <c r="AM36" s="137"/>
    </row>
    <row r="37" spans="1:39" s="104" customFormat="1" ht="13.5" customHeight="1">
      <c r="A37" s="359">
        <v>109</v>
      </c>
      <c r="B37" s="342" t="s">
        <v>63</v>
      </c>
      <c r="C37" s="360" t="s">
        <v>52</v>
      </c>
      <c r="D37" s="361" t="s">
        <v>111</v>
      </c>
      <c r="E37" s="420"/>
      <c r="F37" s="396"/>
      <c r="G37" s="362"/>
      <c r="H37" s="345" t="e">
        <f t="shared" si="0"/>
        <v>#VALUE!</v>
      </c>
      <c r="I37" s="417" t="e">
        <f t="shared" si="1"/>
        <v>#VALUE!</v>
      </c>
      <c r="J37" s="553"/>
      <c r="K37" s="540"/>
      <c r="L37" s="547"/>
      <c r="M37" s="536"/>
      <c r="N37" s="474">
        <v>25</v>
      </c>
      <c r="O37" s="363" t="s">
        <v>427</v>
      </c>
      <c r="P37" s="364">
        <f>LEFT(O37,2)*60+RIGHT(O37,5)</f>
        <v>60.2</v>
      </c>
      <c r="Q37" s="374">
        <f>P37*100/$P$59-100</f>
        <v>45.41062801932367</v>
      </c>
      <c r="R37" s="393">
        <v>29</v>
      </c>
      <c r="S37" s="348" t="s">
        <v>620</v>
      </c>
      <c r="T37" s="454">
        <f t="shared" si="23"/>
        <v>1114.92</v>
      </c>
      <c r="U37" s="365">
        <f t="shared" si="24"/>
        <v>105.43568388273661</v>
      </c>
      <c r="V37" s="366"/>
      <c r="W37" s="367"/>
      <c r="X37" s="352"/>
      <c r="Y37" s="353"/>
      <c r="Z37" s="368"/>
      <c r="AA37" s="369"/>
      <c r="AB37" s="370" t="e">
        <f t="shared" si="10"/>
        <v>#VALUE!</v>
      </c>
      <c r="AC37" s="371" t="e">
        <f t="shared" si="11"/>
        <v>#VALUE!</v>
      </c>
      <c r="AD37" s="418">
        <f t="shared" si="12"/>
      </c>
      <c r="AE37" s="372"/>
      <c r="AF37" s="175">
        <f t="shared" si="13"/>
        <v>2</v>
      </c>
      <c r="AG37" s="136" t="e">
        <f t="shared" si="14"/>
        <v>#VALUE!</v>
      </c>
      <c r="AH37" s="136">
        <f t="shared" si="19"/>
      </c>
      <c r="AI37" s="136">
        <f t="shared" si="15"/>
        <v>45.41062801932367</v>
      </c>
      <c r="AJ37" s="136">
        <f t="shared" si="16"/>
        <v>105.43568388273661</v>
      </c>
      <c r="AK37" s="136">
        <f t="shared" si="17"/>
      </c>
      <c r="AL37" s="136" t="e">
        <f t="shared" si="18"/>
        <v>#VALUE!</v>
      </c>
      <c r="AM37" s="137"/>
    </row>
    <row r="38" spans="1:39" s="104" customFormat="1" ht="13.5" customHeight="1">
      <c r="A38" s="359">
        <v>110</v>
      </c>
      <c r="B38" s="342" t="s">
        <v>63</v>
      </c>
      <c r="C38" s="360" t="s">
        <v>112</v>
      </c>
      <c r="D38" s="373" t="s">
        <v>97</v>
      </c>
      <c r="E38" s="373"/>
      <c r="F38" s="396"/>
      <c r="G38" s="362"/>
      <c r="H38" s="345" t="e">
        <f t="shared" si="0"/>
        <v>#VALUE!</v>
      </c>
      <c r="I38" s="417" t="e">
        <f t="shared" si="1"/>
        <v>#VALUE!</v>
      </c>
      <c r="J38" s="553">
        <v>35</v>
      </c>
      <c r="K38" s="540" t="s">
        <v>313</v>
      </c>
      <c r="L38" s="547">
        <f>LEFT(K38,2)*60+RIGHT(K38,5)</f>
        <v>75</v>
      </c>
      <c r="M38" s="536">
        <f>L38*100/$L$59-100</f>
        <v>46.77103718199609</v>
      </c>
      <c r="N38" s="474">
        <v>6</v>
      </c>
      <c r="O38" s="363" t="s">
        <v>428</v>
      </c>
      <c r="P38" s="364">
        <f>LEFT(O38,2)*60+RIGHT(O38,5)</f>
        <v>47.53</v>
      </c>
      <c r="Q38" s="374">
        <f>P38*100/$P$59-100</f>
        <v>14.80676328502416</v>
      </c>
      <c r="R38" s="393">
        <v>30</v>
      </c>
      <c r="S38" s="348" t="s">
        <v>621</v>
      </c>
      <c r="T38" s="454">
        <f t="shared" si="23"/>
        <v>1116.52</v>
      </c>
      <c r="U38" s="365">
        <f t="shared" si="24"/>
        <v>105.7305006356986</v>
      </c>
      <c r="V38" s="366"/>
      <c r="W38" s="367"/>
      <c r="X38" s="352"/>
      <c r="Y38" s="353"/>
      <c r="Z38" s="368"/>
      <c r="AA38" s="369"/>
      <c r="AB38" s="370" t="e">
        <f t="shared" si="10"/>
        <v>#VALUE!</v>
      </c>
      <c r="AC38" s="371" t="e">
        <f t="shared" si="11"/>
        <v>#VALUE!</v>
      </c>
      <c r="AD38" s="418">
        <f t="shared" si="12"/>
      </c>
      <c r="AE38" s="372"/>
      <c r="AF38" s="175">
        <f t="shared" si="13"/>
        <v>3</v>
      </c>
      <c r="AG38" s="136" t="e">
        <f t="shared" si="14"/>
        <v>#VALUE!</v>
      </c>
      <c r="AH38" s="136">
        <f t="shared" si="19"/>
        <v>75</v>
      </c>
      <c r="AI38" s="136">
        <f t="shared" si="15"/>
        <v>14.80676328502416</v>
      </c>
      <c r="AJ38" s="136">
        <f t="shared" si="16"/>
        <v>105.7305006356986</v>
      </c>
      <c r="AK38" s="136">
        <f t="shared" si="17"/>
      </c>
      <c r="AL38" s="136" t="e">
        <f t="shared" si="18"/>
        <v>#VALUE!</v>
      </c>
      <c r="AM38" s="137"/>
    </row>
    <row r="39" spans="1:39" s="104" customFormat="1" ht="13.5" customHeight="1">
      <c r="A39" s="359">
        <v>82</v>
      </c>
      <c r="B39" s="342" t="s">
        <v>32</v>
      </c>
      <c r="C39" s="409" t="s">
        <v>53</v>
      </c>
      <c r="D39" s="410" t="s">
        <v>107</v>
      </c>
      <c r="E39" s="420"/>
      <c r="F39" s="396"/>
      <c r="G39" s="362"/>
      <c r="H39" s="345" t="e">
        <f t="shared" si="0"/>
        <v>#VALUE!</v>
      </c>
      <c r="I39" s="417" t="e">
        <f t="shared" si="1"/>
        <v>#VALUE!</v>
      </c>
      <c r="J39" s="553"/>
      <c r="K39" s="540"/>
      <c r="L39" s="547"/>
      <c r="M39" s="536"/>
      <c r="N39" s="474"/>
      <c r="O39" s="363"/>
      <c r="P39" s="364"/>
      <c r="Q39" s="374"/>
      <c r="R39" s="393"/>
      <c r="S39" s="348"/>
      <c r="T39" s="347"/>
      <c r="U39" s="365"/>
      <c r="V39" s="366"/>
      <c r="W39" s="367"/>
      <c r="X39" s="352"/>
      <c r="Y39" s="353"/>
      <c r="Z39" s="368"/>
      <c r="AA39" s="369"/>
      <c r="AB39" s="370" t="e">
        <f t="shared" si="10"/>
        <v>#VALUE!</v>
      </c>
      <c r="AC39" s="371" t="e">
        <f t="shared" si="11"/>
        <v>#VALUE!</v>
      </c>
      <c r="AD39" s="418">
        <f aca="true" t="shared" si="25" ref="AD39:AD55">IF(AF39=6,SUM(AG39:AL39)-MAX(AG39:AL39),IF(AF39=5,SUM(AG39:AL39),""))</f>
      </c>
      <c r="AE39" s="372"/>
      <c r="AF39" s="175">
        <f t="shared" si="13"/>
        <v>0</v>
      </c>
      <c r="AG39" s="136" t="e">
        <f aca="true" t="shared" si="26" ref="AG39:AG55">IF(I39="","",I39)</f>
        <v>#VALUE!</v>
      </c>
      <c r="AH39" s="136">
        <f t="shared" si="19"/>
      </c>
      <c r="AI39" s="136">
        <f aca="true" t="shared" si="27" ref="AI39:AI55">IF(Q39="","",Q39)</f>
      </c>
      <c r="AJ39" s="136">
        <f t="shared" si="16"/>
      </c>
      <c r="AK39" s="136">
        <f t="shared" si="17"/>
      </c>
      <c r="AL39" s="136" t="e">
        <f t="shared" si="18"/>
        <v>#VALUE!</v>
      </c>
      <c r="AM39" s="137"/>
    </row>
    <row r="40" spans="1:39" s="104" customFormat="1" ht="13.5" customHeight="1">
      <c r="A40" s="359">
        <v>88</v>
      </c>
      <c r="B40" s="342" t="s">
        <v>32</v>
      </c>
      <c r="C40" s="409" t="s">
        <v>133</v>
      </c>
      <c r="D40" s="416" t="s">
        <v>45</v>
      </c>
      <c r="E40" s="361"/>
      <c r="F40" s="396"/>
      <c r="G40" s="362"/>
      <c r="H40" s="345" t="e">
        <f t="shared" si="0"/>
        <v>#VALUE!</v>
      </c>
      <c r="I40" s="417" t="e">
        <f t="shared" si="1"/>
        <v>#VALUE!</v>
      </c>
      <c r="J40" s="553">
        <v>2</v>
      </c>
      <c r="K40" s="540" t="s">
        <v>300</v>
      </c>
      <c r="L40" s="547">
        <f>LEFT(K40,2)*60+RIGHT(K40,5)</f>
        <v>52.6</v>
      </c>
      <c r="M40" s="536">
        <f>L40*100/$L$59-100</f>
        <v>2.9354207436399236</v>
      </c>
      <c r="N40" s="474"/>
      <c r="O40" s="363"/>
      <c r="P40" s="364"/>
      <c r="Q40" s="374"/>
      <c r="R40" s="393"/>
      <c r="S40" s="348"/>
      <c r="T40" s="454"/>
      <c r="U40" s="365"/>
      <c r="V40" s="366"/>
      <c r="W40" s="367"/>
      <c r="X40" s="352"/>
      <c r="Y40" s="353"/>
      <c r="Z40" s="368"/>
      <c r="AA40" s="369"/>
      <c r="AB40" s="370" t="e">
        <f t="shared" si="10"/>
        <v>#VALUE!</v>
      </c>
      <c r="AC40" s="371" t="e">
        <f t="shared" si="11"/>
        <v>#VALUE!</v>
      </c>
      <c r="AD40" s="418">
        <f t="shared" si="25"/>
      </c>
      <c r="AE40" s="372"/>
      <c r="AF40" s="175">
        <f t="shared" si="13"/>
        <v>1</v>
      </c>
      <c r="AG40" s="136" t="e">
        <f t="shared" si="26"/>
        <v>#VALUE!</v>
      </c>
      <c r="AH40" s="136">
        <f t="shared" si="19"/>
        <v>52.6</v>
      </c>
      <c r="AI40" s="136">
        <f t="shared" si="27"/>
      </c>
      <c r="AJ40" s="136">
        <f t="shared" si="16"/>
      </c>
      <c r="AK40" s="136">
        <f t="shared" si="17"/>
      </c>
      <c r="AL40" s="136" t="e">
        <f t="shared" si="18"/>
        <v>#VALUE!</v>
      </c>
      <c r="AM40" s="137"/>
    </row>
    <row r="41" spans="1:39" s="104" customFormat="1" ht="13.5" customHeight="1">
      <c r="A41" s="359">
        <v>93</v>
      </c>
      <c r="B41" s="342" t="s">
        <v>33</v>
      </c>
      <c r="C41" s="409" t="s">
        <v>137</v>
      </c>
      <c r="D41" s="410" t="s">
        <v>138</v>
      </c>
      <c r="E41" s="373"/>
      <c r="F41" s="396"/>
      <c r="G41" s="362"/>
      <c r="H41" s="345" t="e">
        <f t="shared" si="0"/>
        <v>#VALUE!</v>
      </c>
      <c r="I41" s="417" t="e">
        <f t="shared" si="1"/>
        <v>#VALUE!</v>
      </c>
      <c r="J41" s="553">
        <v>36</v>
      </c>
      <c r="K41" s="540" t="s">
        <v>304</v>
      </c>
      <c r="L41" s="547">
        <f>LEFT(K41,2)*60+RIGHT(K41,5)</f>
        <v>84.4</v>
      </c>
      <c r="M41" s="536">
        <f>L41*100/$L$59-100</f>
        <v>65.16634050880626</v>
      </c>
      <c r="N41" s="474">
        <v>28</v>
      </c>
      <c r="O41" s="363" t="s">
        <v>418</v>
      </c>
      <c r="P41" s="364">
        <f>LEFT(O41,2)*60+RIGHT(O41,5)</f>
        <v>65.05</v>
      </c>
      <c r="Q41" s="374">
        <f>P41*100/$P$59-100</f>
        <v>57.1256038647343</v>
      </c>
      <c r="R41" s="393"/>
      <c r="S41" s="348"/>
      <c r="T41" s="454"/>
      <c r="U41" s="365"/>
      <c r="V41" s="366"/>
      <c r="W41" s="367"/>
      <c r="X41" s="352"/>
      <c r="Y41" s="353"/>
      <c r="Z41" s="368"/>
      <c r="AA41" s="369"/>
      <c r="AB41" s="370" t="e">
        <f t="shared" si="10"/>
        <v>#VALUE!</v>
      </c>
      <c r="AC41" s="371" t="e">
        <f t="shared" si="11"/>
        <v>#VALUE!</v>
      </c>
      <c r="AD41" s="418">
        <f t="shared" si="25"/>
      </c>
      <c r="AE41" s="372"/>
      <c r="AF41" s="175">
        <f t="shared" si="13"/>
        <v>2</v>
      </c>
      <c r="AG41" s="136" t="e">
        <f t="shared" si="26"/>
        <v>#VALUE!</v>
      </c>
      <c r="AH41" s="136">
        <f t="shared" si="19"/>
        <v>84.4</v>
      </c>
      <c r="AI41" s="136">
        <f t="shared" si="27"/>
        <v>57.1256038647343</v>
      </c>
      <c r="AJ41" s="136">
        <f t="shared" si="16"/>
      </c>
      <c r="AK41" s="136">
        <f t="shared" si="17"/>
      </c>
      <c r="AL41" s="136" t="e">
        <f t="shared" si="18"/>
        <v>#VALUE!</v>
      </c>
      <c r="AM41" s="137"/>
    </row>
    <row r="42" spans="1:39" s="104" customFormat="1" ht="13.5" customHeight="1">
      <c r="A42" s="359">
        <v>104</v>
      </c>
      <c r="B42" s="342" t="s">
        <v>63</v>
      </c>
      <c r="C42" s="360" t="s">
        <v>6</v>
      </c>
      <c r="D42" s="373" t="s">
        <v>106</v>
      </c>
      <c r="E42" s="373"/>
      <c r="F42" s="396"/>
      <c r="G42" s="362"/>
      <c r="H42" s="345" t="e">
        <f t="shared" si="0"/>
        <v>#VALUE!</v>
      </c>
      <c r="I42" s="417" t="e">
        <f t="shared" si="1"/>
        <v>#VALUE!</v>
      </c>
      <c r="J42" s="553">
        <v>33</v>
      </c>
      <c r="K42" s="540" t="s">
        <v>267</v>
      </c>
      <c r="L42" s="547">
        <f>LEFT(K42,2)*60+RIGHT(K42,5)</f>
        <v>74.7</v>
      </c>
      <c r="M42" s="536">
        <f>L42*100/$L$59-100</f>
        <v>46.1839530332681</v>
      </c>
      <c r="N42" s="474"/>
      <c r="O42" s="363"/>
      <c r="P42" s="364"/>
      <c r="Q42" s="374"/>
      <c r="R42" s="393"/>
      <c r="S42" s="348"/>
      <c r="T42" s="454"/>
      <c r="U42" s="365"/>
      <c r="V42" s="366"/>
      <c r="W42" s="367"/>
      <c r="X42" s="352"/>
      <c r="Y42" s="353"/>
      <c r="Z42" s="368"/>
      <c r="AA42" s="369"/>
      <c r="AB42" s="370" t="e">
        <f t="shared" si="10"/>
        <v>#VALUE!</v>
      </c>
      <c r="AC42" s="371" t="e">
        <f t="shared" si="11"/>
        <v>#VALUE!</v>
      </c>
      <c r="AD42" s="418">
        <f t="shared" si="25"/>
      </c>
      <c r="AE42" s="372"/>
      <c r="AF42" s="175">
        <f t="shared" si="13"/>
        <v>1</v>
      </c>
      <c r="AG42" s="136" t="e">
        <f t="shared" si="26"/>
        <v>#VALUE!</v>
      </c>
      <c r="AH42" s="136">
        <f t="shared" si="19"/>
        <v>74.7</v>
      </c>
      <c r="AI42" s="136">
        <f t="shared" si="27"/>
      </c>
      <c r="AJ42" s="136">
        <f t="shared" si="16"/>
      </c>
      <c r="AK42" s="136">
        <f t="shared" si="17"/>
      </c>
      <c r="AL42" s="136" t="e">
        <f t="shared" si="18"/>
        <v>#VALUE!</v>
      </c>
      <c r="AM42" s="137"/>
    </row>
    <row r="43" spans="1:39" s="104" customFormat="1" ht="13.5" customHeight="1">
      <c r="A43" s="359">
        <v>106</v>
      </c>
      <c r="B43" s="342" t="s">
        <v>63</v>
      </c>
      <c r="C43" s="360" t="s">
        <v>29</v>
      </c>
      <c r="D43" s="361" t="s">
        <v>45</v>
      </c>
      <c r="E43" s="373"/>
      <c r="F43" s="396"/>
      <c r="G43" s="362"/>
      <c r="H43" s="345" t="e">
        <f t="shared" si="0"/>
        <v>#VALUE!</v>
      </c>
      <c r="I43" s="417" t="e">
        <f t="shared" si="1"/>
        <v>#VALUE!</v>
      </c>
      <c r="J43" s="553"/>
      <c r="K43" s="540"/>
      <c r="L43" s="547"/>
      <c r="M43" s="536"/>
      <c r="N43" s="474"/>
      <c r="O43" s="363"/>
      <c r="P43" s="364"/>
      <c r="Q43" s="374"/>
      <c r="R43" s="393"/>
      <c r="S43" s="348"/>
      <c r="T43" s="454"/>
      <c r="U43" s="365"/>
      <c r="V43" s="366"/>
      <c r="W43" s="367"/>
      <c r="X43" s="352"/>
      <c r="Y43" s="353"/>
      <c r="Z43" s="368"/>
      <c r="AA43" s="369"/>
      <c r="AB43" s="370" t="e">
        <f t="shared" si="10"/>
        <v>#VALUE!</v>
      </c>
      <c r="AC43" s="371" t="e">
        <f t="shared" si="11"/>
        <v>#VALUE!</v>
      </c>
      <c r="AD43" s="418">
        <f t="shared" si="25"/>
      </c>
      <c r="AE43" s="372"/>
      <c r="AF43" s="175">
        <f t="shared" si="13"/>
        <v>0</v>
      </c>
      <c r="AG43" s="136" t="e">
        <f t="shared" si="26"/>
        <v>#VALUE!</v>
      </c>
      <c r="AH43" s="136">
        <f t="shared" si="19"/>
      </c>
      <c r="AI43" s="136">
        <f t="shared" si="27"/>
      </c>
      <c r="AJ43" s="136">
        <f t="shared" si="16"/>
      </c>
      <c r="AK43" s="136">
        <f t="shared" si="17"/>
      </c>
      <c r="AL43" s="136" t="e">
        <f t="shared" si="18"/>
        <v>#VALUE!</v>
      </c>
      <c r="AM43" s="137"/>
    </row>
    <row r="44" spans="1:39" s="104" customFormat="1" ht="13.5" customHeight="1">
      <c r="A44" s="359">
        <v>108</v>
      </c>
      <c r="B44" s="342" t="s">
        <v>63</v>
      </c>
      <c r="C44" s="360" t="s">
        <v>23</v>
      </c>
      <c r="D44" s="373" t="s">
        <v>110</v>
      </c>
      <c r="E44" s="420"/>
      <c r="F44" s="396"/>
      <c r="G44" s="362"/>
      <c r="H44" s="345" t="e">
        <f t="shared" si="0"/>
        <v>#VALUE!</v>
      </c>
      <c r="I44" s="417" t="e">
        <f t="shared" si="1"/>
        <v>#VALUE!</v>
      </c>
      <c r="J44" s="553">
        <v>31</v>
      </c>
      <c r="K44" s="540" t="s">
        <v>243</v>
      </c>
      <c r="L44" s="547">
        <f>LEFT(K44,2)*60+RIGHT(K44,5)</f>
        <v>73.1</v>
      </c>
      <c r="M44" s="536">
        <f>L44*100/$L$59-100</f>
        <v>43.05283757338549</v>
      </c>
      <c r="N44" s="474"/>
      <c r="O44" s="363"/>
      <c r="P44" s="364"/>
      <c r="Q44" s="374"/>
      <c r="R44" s="393"/>
      <c r="S44" s="348"/>
      <c r="T44" s="454"/>
      <c r="U44" s="365"/>
      <c r="V44" s="366"/>
      <c r="W44" s="367"/>
      <c r="X44" s="352"/>
      <c r="Y44" s="353"/>
      <c r="Z44" s="368"/>
      <c r="AA44" s="369"/>
      <c r="AB44" s="370" t="e">
        <f t="shared" si="10"/>
        <v>#VALUE!</v>
      </c>
      <c r="AC44" s="371" t="e">
        <f t="shared" si="11"/>
        <v>#VALUE!</v>
      </c>
      <c r="AD44" s="418">
        <f t="shared" si="25"/>
      </c>
      <c r="AE44" s="372"/>
      <c r="AF44" s="175">
        <f t="shared" si="13"/>
        <v>1</v>
      </c>
      <c r="AG44" s="136" t="e">
        <f t="shared" si="26"/>
        <v>#VALUE!</v>
      </c>
      <c r="AH44" s="136">
        <f t="shared" si="19"/>
        <v>73.1</v>
      </c>
      <c r="AI44" s="136">
        <f t="shared" si="27"/>
      </c>
      <c r="AJ44" s="136">
        <f t="shared" si="16"/>
      </c>
      <c r="AK44" s="136">
        <f t="shared" si="17"/>
      </c>
      <c r="AL44" s="136" t="e">
        <f t="shared" si="18"/>
        <v>#VALUE!</v>
      </c>
      <c r="AM44" s="137"/>
    </row>
    <row r="45" spans="1:39" s="104" customFormat="1" ht="13.5" customHeight="1">
      <c r="A45" s="359">
        <v>112</v>
      </c>
      <c r="B45" s="342" t="s">
        <v>63</v>
      </c>
      <c r="C45" s="360" t="s">
        <v>35</v>
      </c>
      <c r="D45" s="361" t="s">
        <v>114</v>
      </c>
      <c r="E45" s="361"/>
      <c r="F45" s="396"/>
      <c r="G45" s="362"/>
      <c r="H45" s="345" t="e">
        <f t="shared" si="0"/>
        <v>#VALUE!</v>
      </c>
      <c r="I45" s="417" t="e">
        <f t="shared" si="1"/>
        <v>#VALUE!</v>
      </c>
      <c r="J45" s="553">
        <v>30</v>
      </c>
      <c r="K45" s="540" t="s">
        <v>258</v>
      </c>
      <c r="L45" s="547">
        <f>LEFT(K45,2)*60+RIGHT(K45,5)</f>
        <v>72.2</v>
      </c>
      <c r="M45" s="536">
        <f>L45*100/$L$59-100</f>
        <v>41.29158512720156</v>
      </c>
      <c r="N45" s="474">
        <v>1</v>
      </c>
      <c r="O45" s="363" t="s">
        <v>429</v>
      </c>
      <c r="P45" s="364">
        <f>LEFT(O45,2)*60+RIGHT(O45,5)</f>
        <v>41.4</v>
      </c>
      <c r="Q45" s="374">
        <f>P45*100/$P$59-100</f>
        <v>0</v>
      </c>
      <c r="R45" s="393"/>
      <c r="S45" s="348"/>
      <c r="T45" s="454"/>
      <c r="U45" s="365"/>
      <c r="V45" s="366"/>
      <c r="W45" s="367"/>
      <c r="X45" s="352"/>
      <c r="Y45" s="353"/>
      <c r="Z45" s="368"/>
      <c r="AA45" s="369"/>
      <c r="AB45" s="370" t="e">
        <f t="shared" si="10"/>
        <v>#VALUE!</v>
      </c>
      <c r="AC45" s="371" t="e">
        <f t="shared" si="11"/>
        <v>#VALUE!</v>
      </c>
      <c r="AD45" s="418">
        <f t="shared" si="25"/>
      </c>
      <c r="AE45" s="372"/>
      <c r="AF45" s="175">
        <f t="shared" si="13"/>
        <v>2</v>
      </c>
      <c r="AG45" s="136" t="e">
        <f t="shared" si="26"/>
        <v>#VALUE!</v>
      </c>
      <c r="AH45" s="136">
        <f t="shared" si="19"/>
        <v>72.2</v>
      </c>
      <c r="AI45" s="136">
        <f t="shared" si="27"/>
        <v>0</v>
      </c>
      <c r="AJ45" s="136">
        <f t="shared" si="16"/>
      </c>
      <c r="AK45" s="136">
        <f t="shared" si="17"/>
      </c>
      <c r="AL45" s="136" t="e">
        <f t="shared" si="18"/>
        <v>#VALUE!</v>
      </c>
      <c r="AM45" s="137"/>
    </row>
    <row r="46" spans="1:39" s="104" customFormat="1" ht="13.5" customHeight="1">
      <c r="A46" s="359">
        <v>114</v>
      </c>
      <c r="B46" s="342" t="s">
        <v>63</v>
      </c>
      <c r="C46" s="360" t="s">
        <v>56</v>
      </c>
      <c r="D46" s="373" t="s">
        <v>70</v>
      </c>
      <c r="E46" s="373"/>
      <c r="F46" s="396"/>
      <c r="G46" s="362"/>
      <c r="H46" s="345" t="e">
        <f t="shared" si="0"/>
        <v>#VALUE!</v>
      </c>
      <c r="I46" s="417" t="e">
        <f t="shared" si="1"/>
        <v>#VALUE!</v>
      </c>
      <c r="J46" s="553"/>
      <c r="K46" s="540"/>
      <c r="L46" s="547"/>
      <c r="M46" s="536"/>
      <c r="N46" s="474"/>
      <c r="O46" s="363"/>
      <c r="P46" s="364"/>
      <c r="Q46" s="374"/>
      <c r="R46" s="393"/>
      <c r="S46" s="348"/>
      <c r="T46" s="454"/>
      <c r="U46" s="365"/>
      <c r="V46" s="366"/>
      <c r="W46" s="367"/>
      <c r="X46" s="352"/>
      <c r="Y46" s="353"/>
      <c r="Z46" s="368"/>
      <c r="AA46" s="369"/>
      <c r="AB46" s="370" t="e">
        <f t="shared" si="10"/>
        <v>#VALUE!</v>
      </c>
      <c r="AC46" s="371" t="e">
        <f t="shared" si="11"/>
        <v>#VALUE!</v>
      </c>
      <c r="AD46" s="418">
        <f t="shared" si="25"/>
      </c>
      <c r="AE46" s="372"/>
      <c r="AF46" s="175">
        <f t="shared" si="13"/>
        <v>0</v>
      </c>
      <c r="AG46" s="136" t="e">
        <f t="shared" si="26"/>
        <v>#VALUE!</v>
      </c>
      <c r="AH46" s="136">
        <f t="shared" si="19"/>
      </c>
      <c r="AI46" s="136">
        <f t="shared" si="27"/>
      </c>
      <c r="AJ46" s="136">
        <f t="shared" si="16"/>
      </c>
      <c r="AK46" s="136">
        <f t="shared" si="17"/>
      </c>
      <c r="AL46" s="136" t="e">
        <f t="shared" si="18"/>
        <v>#VALUE!</v>
      </c>
      <c r="AM46" s="137"/>
    </row>
    <row r="47" spans="1:39" s="104" customFormat="1" ht="13.5" customHeight="1">
      <c r="A47" s="359">
        <v>116</v>
      </c>
      <c r="B47" s="342" t="s">
        <v>64</v>
      </c>
      <c r="C47" s="360" t="s">
        <v>8</v>
      </c>
      <c r="D47" s="361" t="s">
        <v>68</v>
      </c>
      <c r="E47" s="373"/>
      <c r="F47" s="396"/>
      <c r="G47" s="362"/>
      <c r="H47" s="345" t="e">
        <f t="shared" si="0"/>
        <v>#VALUE!</v>
      </c>
      <c r="I47" s="417" t="e">
        <f t="shared" si="1"/>
        <v>#VALUE!</v>
      </c>
      <c r="J47" s="553">
        <v>23</v>
      </c>
      <c r="K47" s="540" t="s">
        <v>316</v>
      </c>
      <c r="L47" s="547">
        <f>LEFT(K47,2)*60+RIGHT(K47,5)</f>
        <v>66</v>
      </c>
      <c r="M47" s="536">
        <f>L47*100/$L$59-100</f>
        <v>29.15851272015655</v>
      </c>
      <c r="N47" s="474">
        <v>33</v>
      </c>
      <c r="O47" s="363" t="s">
        <v>493</v>
      </c>
      <c r="P47" s="364">
        <v>162.02</v>
      </c>
      <c r="Q47" s="374">
        <f>P47*100/$P$59-100</f>
        <v>291.352657004831</v>
      </c>
      <c r="R47" s="393"/>
      <c r="S47" s="348"/>
      <c r="T47" s="454"/>
      <c r="U47" s="365"/>
      <c r="V47" s="366"/>
      <c r="W47" s="367"/>
      <c r="X47" s="352"/>
      <c r="Y47" s="353"/>
      <c r="Z47" s="368"/>
      <c r="AA47" s="369"/>
      <c r="AB47" s="370" t="e">
        <f t="shared" si="10"/>
        <v>#VALUE!</v>
      </c>
      <c r="AC47" s="371" t="e">
        <f t="shared" si="11"/>
        <v>#VALUE!</v>
      </c>
      <c r="AD47" s="418">
        <f t="shared" si="25"/>
      </c>
      <c r="AE47" s="372"/>
      <c r="AF47" s="175">
        <f t="shared" si="13"/>
        <v>2</v>
      </c>
      <c r="AG47" s="136" t="e">
        <f t="shared" si="26"/>
        <v>#VALUE!</v>
      </c>
      <c r="AH47" s="136">
        <f t="shared" si="19"/>
        <v>66</v>
      </c>
      <c r="AI47" s="136">
        <f t="shared" si="27"/>
        <v>291.352657004831</v>
      </c>
      <c r="AJ47" s="136">
        <f t="shared" si="16"/>
      </c>
      <c r="AK47" s="136">
        <f t="shared" si="17"/>
      </c>
      <c r="AL47" s="136" t="e">
        <f t="shared" si="18"/>
        <v>#VALUE!</v>
      </c>
      <c r="AM47" s="137"/>
    </row>
    <row r="48" spans="1:39" s="104" customFormat="1" ht="13.5" customHeight="1">
      <c r="A48" s="359">
        <v>118</v>
      </c>
      <c r="B48" s="342" t="s">
        <v>64</v>
      </c>
      <c r="C48" s="360" t="s">
        <v>23</v>
      </c>
      <c r="D48" s="373" t="s">
        <v>115</v>
      </c>
      <c r="E48" s="420"/>
      <c r="F48" s="396"/>
      <c r="G48" s="362"/>
      <c r="H48" s="345" t="e">
        <f t="shared" si="0"/>
        <v>#VALUE!</v>
      </c>
      <c r="I48" s="417" t="e">
        <f t="shared" si="1"/>
        <v>#VALUE!</v>
      </c>
      <c r="J48" s="553">
        <v>24</v>
      </c>
      <c r="K48" s="540" t="s">
        <v>286</v>
      </c>
      <c r="L48" s="547">
        <f>LEFT(K48,2)*60+RIGHT(K48,5)</f>
        <v>67.1</v>
      </c>
      <c r="M48" s="536">
        <f>L48*100/$L$59-100</f>
        <v>31.311154598825823</v>
      </c>
      <c r="N48" s="474"/>
      <c r="O48" s="363"/>
      <c r="P48" s="364"/>
      <c r="Q48" s="374"/>
      <c r="R48" s="393"/>
      <c r="S48" s="348"/>
      <c r="T48" s="454"/>
      <c r="U48" s="365"/>
      <c r="V48" s="366"/>
      <c r="W48" s="367"/>
      <c r="X48" s="352"/>
      <c r="Y48" s="353"/>
      <c r="Z48" s="368"/>
      <c r="AA48" s="369"/>
      <c r="AB48" s="370" t="e">
        <f t="shared" si="10"/>
        <v>#VALUE!</v>
      </c>
      <c r="AC48" s="371" t="e">
        <f t="shared" si="11"/>
        <v>#VALUE!</v>
      </c>
      <c r="AD48" s="418">
        <f t="shared" si="25"/>
      </c>
      <c r="AE48" s="372"/>
      <c r="AF48" s="175">
        <f t="shared" si="13"/>
        <v>1</v>
      </c>
      <c r="AG48" s="136" t="e">
        <f t="shared" si="26"/>
        <v>#VALUE!</v>
      </c>
      <c r="AH48" s="136">
        <f t="shared" si="19"/>
        <v>67.1</v>
      </c>
      <c r="AI48" s="136">
        <f t="shared" si="27"/>
      </c>
      <c r="AJ48" s="136">
        <f t="shared" si="16"/>
      </c>
      <c r="AK48" s="136">
        <f t="shared" si="17"/>
      </c>
      <c r="AL48" s="136" t="e">
        <f t="shared" si="18"/>
        <v>#VALUE!</v>
      </c>
      <c r="AM48" s="137"/>
    </row>
    <row r="49" spans="1:39" s="104" customFormat="1" ht="13.5" customHeight="1">
      <c r="A49" s="359">
        <v>121</v>
      </c>
      <c r="B49" s="342" t="s">
        <v>64</v>
      </c>
      <c r="C49" s="360" t="s">
        <v>29</v>
      </c>
      <c r="D49" s="361" t="s">
        <v>69</v>
      </c>
      <c r="E49" s="361"/>
      <c r="F49" s="396"/>
      <c r="G49" s="362"/>
      <c r="H49" s="345" t="e">
        <f t="shared" si="0"/>
        <v>#VALUE!</v>
      </c>
      <c r="I49" s="417" t="e">
        <f t="shared" si="1"/>
        <v>#VALUE!</v>
      </c>
      <c r="J49" s="553"/>
      <c r="K49" s="540"/>
      <c r="L49" s="547"/>
      <c r="M49" s="536"/>
      <c r="N49" s="474"/>
      <c r="O49" s="363"/>
      <c r="P49" s="364"/>
      <c r="Q49" s="374"/>
      <c r="R49" s="393"/>
      <c r="S49" s="348"/>
      <c r="T49" s="454"/>
      <c r="U49" s="365"/>
      <c r="V49" s="366"/>
      <c r="W49" s="367"/>
      <c r="X49" s="352"/>
      <c r="Y49" s="353"/>
      <c r="Z49" s="368"/>
      <c r="AA49" s="369"/>
      <c r="AB49" s="370" t="e">
        <f t="shared" si="10"/>
        <v>#VALUE!</v>
      </c>
      <c r="AC49" s="371" t="e">
        <f t="shared" si="11"/>
        <v>#VALUE!</v>
      </c>
      <c r="AD49" s="418">
        <f t="shared" si="25"/>
      </c>
      <c r="AE49" s="372"/>
      <c r="AF49" s="175">
        <f t="shared" si="13"/>
        <v>0</v>
      </c>
      <c r="AG49" s="136" t="e">
        <f t="shared" si="26"/>
        <v>#VALUE!</v>
      </c>
      <c r="AH49" s="136">
        <f t="shared" si="19"/>
      </c>
      <c r="AI49" s="136">
        <f t="shared" si="27"/>
      </c>
      <c r="AJ49" s="136">
        <f t="shared" si="16"/>
      </c>
      <c r="AK49" s="136">
        <f t="shared" si="17"/>
      </c>
      <c r="AL49" s="136" t="e">
        <f t="shared" si="18"/>
        <v>#VALUE!</v>
      </c>
      <c r="AM49" s="137"/>
    </row>
    <row r="50" spans="1:39" s="104" customFormat="1" ht="13.5" customHeight="1">
      <c r="A50" s="359">
        <v>123</v>
      </c>
      <c r="B50" s="342" t="s">
        <v>64</v>
      </c>
      <c r="C50" s="360" t="s">
        <v>118</v>
      </c>
      <c r="D50" s="361" t="s">
        <v>46</v>
      </c>
      <c r="E50" s="373"/>
      <c r="F50" s="396"/>
      <c r="G50" s="362"/>
      <c r="H50" s="345" t="e">
        <f t="shared" si="0"/>
        <v>#VALUE!</v>
      </c>
      <c r="I50" s="417" t="e">
        <f t="shared" si="1"/>
        <v>#VALUE!</v>
      </c>
      <c r="J50" s="553">
        <v>28</v>
      </c>
      <c r="K50" s="540" t="s">
        <v>321</v>
      </c>
      <c r="L50" s="547">
        <f>LEFT(K50,2)*60+RIGHT(K50,5)</f>
        <v>70.9</v>
      </c>
      <c r="M50" s="536">
        <f>L50*100/$L$59-100</f>
        <v>38.747553816046974</v>
      </c>
      <c r="N50" s="474"/>
      <c r="O50" s="363"/>
      <c r="P50" s="364"/>
      <c r="Q50" s="374"/>
      <c r="R50" s="393"/>
      <c r="S50" s="348"/>
      <c r="T50" s="454"/>
      <c r="U50" s="365"/>
      <c r="V50" s="366"/>
      <c r="W50" s="367"/>
      <c r="X50" s="352"/>
      <c r="Y50" s="353"/>
      <c r="Z50" s="368"/>
      <c r="AA50" s="369"/>
      <c r="AB50" s="370" t="e">
        <f t="shared" si="10"/>
        <v>#VALUE!</v>
      </c>
      <c r="AC50" s="371" t="e">
        <f t="shared" si="11"/>
        <v>#VALUE!</v>
      </c>
      <c r="AD50" s="418">
        <f t="shared" si="25"/>
      </c>
      <c r="AE50" s="372"/>
      <c r="AF50" s="175">
        <f t="shared" si="13"/>
        <v>1</v>
      </c>
      <c r="AG50" s="136" t="e">
        <f t="shared" si="26"/>
        <v>#VALUE!</v>
      </c>
      <c r="AH50" s="136">
        <f t="shared" si="19"/>
        <v>70.9</v>
      </c>
      <c r="AI50" s="136">
        <f t="shared" si="27"/>
      </c>
      <c r="AJ50" s="136">
        <f t="shared" si="16"/>
      </c>
      <c r="AK50" s="136">
        <f t="shared" si="17"/>
      </c>
      <c r="AL50" s="136" t="e">
        <f t="shared" si="18"/>
        <v>#VALUE!</v>
      </c>
      <c r="AM50" s="137"/>
    </row>
    <row r="51" spans="1:39" s="104" customFormat="1" ht="13.5" customHeight="1">
      <c r="A51" s="359"/>
      <c r="B51" s="435"/>
      <c r="C51" s="436"/>
      <c r="D51" s="437"/>
      <c r="E51" s="420"/>
      <c r="F51" s="396"/>
      <c r="G51" s="362"/>
      <c r="H51" s="345"/>
      <c r="I51" s="417"/>
      <c r="J51" s="553"/>
      <c r="K51" s="540"/>
      <c r="L51" s="547"/>
      <c r="M51" s="537"/>
      <c r="N51" s="474"/>
      <c r="O51" s="363"/>
      <c r="P51" s="364"/>
      <c r="Q51" s="374"/>
      <c r="R51" s="393"/>
      <c r="S51" s="348"/>
      <c r="T51" s="347"/>
      <c r="U51" s="365"/>
      <c r="V51" s="366"/>
      <c r="W51" s="367"/>
      <c r="X51" s="352"/>
      <c r="Y51" s="353"/>
      <c r="Z51" s="368"/>
      <c r="AA51" s="369"/>
      <c r="AB51" s="370"/>
      <c r="AC51" s="371"/>
      <c r="AD51" s="418">
        <f t="shared" si="25"/>
      </c>
      <c r="AE51" s="372"/>
      <c r="AF51" s="175">
        <f t="shared" si="13"/>
        <v>0</v>
      </c>
      <c r="AG51" s="136">
        <f t="shared" si="26"/>
      </c>
      <c r="AH51" s="136">
        <f t="shared" si="19"/>
      </c>
      <c r="AI51" s="136">
        <f t="shared" si="27"/>
      </c>
      <c r="AJ51" s="136">
        <f t="shared" si="16"/>
      </c>
      <c r="AK51" s="136">
        <f t="shared" si="17"/>
      </c>
      <c r="AL51" s="136">
        <f t="shared" si="18"/>
      </c>
      <c r="AM51" s="137"/>
    </row>
    <row r="52" spans="1:39" s="104" customFormat="1" ht="13.5" customHeight="1">
      <c r="A52" s="359"/>
      <c r="B52" s="435"/>
      <c r="C52" s="438"/>
      <c r="D52" s="439"/>
      <c r="E52" s="361"/>
      <c r="F52" s="396"/>
      <c r="G52" s="362"/>
      <c r="H52" s="345"/>
      <c r="I52" s="417"/>
      <c r="J52" s="553"/>
      <c r="K52" s="540"/>
      <c r="L52" s="547"/>
      <c r="M52" s="537"/>
      <c r="N52" s="474"/>
      <c r="O52" s="363"/>
      <c r="P52" s="364"/>
      <c r="Q52" s="374"/>
      <c r="R52" s="393"/>
      <c r="S52" s="348"/>
      <c r="T52" s="347"/>
      <c r="U52" s="365"/>
      <c r="V52" s="366"/>
      <c r="W52" s="367"/>
      <c r="X52" s="352"/>
      <c r="Y52" s="353"/>
      <c r="Z52" s="368"/>
      <c r="AA52" s="369"/>
      <c r="AB52" s="370"/>
      <c r="AC52" s="371"/>
      <c r="AD52" s="418">
        <f t="shared" si="25"/>
      </c>
      <c r="AE52" s="372"/>
      <c r="AF52" s="175">
        <f t="shared" si="13"/>
        <v>0</v>
      </c>
      <c r="AG52" s="136">
        <f t="shared" si="26"/>
      </c>
      <c r="AH52" s="136">
        <f t="shared" si="19"/>
      </c>
      <c r="AI52" s="136">
        <f t="shared" si="27"/>
      </c>
      <c r="AJ52" s="136">
        <f t="shared" si="16"/>
      </c>
      <c r="AK52" s="136">
        <f t="shared" si="17"/>
      </c>
      <c r="AL52" s="136">
        <f t="shared" si="18"/>
      </c>
      <c r="AM52" s="137"/>
    </row>
    <row r="53" spans="1:39" s="104" customFormat="1" ht="13.5" customHeight="1">
      <c r="A53" s="359"/>
      <c r="B53" s="435"/>
      <c r="C53" s="436"/>
      <c r="D53" s="437"/>
      <c r="E53" s="361"/>
      <c r="F53" s="396"/>
      <c r="G53" s="362"/>
      <c r="H53" s="345"/>
      <c r="I53" s="417"/>
      <c r="J53" s="553"/>
      <c r="K53" s="540"/>
      <c r="L53" s="547"/>
      <c r="M53" s="537"/>
      <c r="N53" s="474"/>
      <c r="O53" s="363"/>
      <c r="P53" s="364"/>
      <c r="Q53" s="374"/>
      <c r="R53" s="393"/>
      <c r="S53" s="348"/>
      <c r="T53" s="347"/>
      <c r="U53" s="365"/>
      <c r="V53" s="366"/>
      <c r="W53" s="367"/>
      <c r="X53" s="352"/>
      <c r="Y53" s="353"/>
      <c r="Z53" s="368"/>
      <c r="AA53" s="369"/>
      <c r="AB53" s="370"/>
      <c r="AC53" s="371"/>
      <c r="AD53" s="418">
        <f t="shared" si="25"/>
      </c>
      <c r="AE53" s="375"/>
      <c r="AF53" s="175">
        <f t="shared" si="13"/>
        <v>0</v>
      </c>
      <c r="AG53" s="136">
        <f t="shared" si="26"/>
      </c>
      <c r="AH53" s="136">
        <f t="shared" si="19"/>
      </c>
      <c r="AI53" s="136">
        <f t="shared" si="27"/>
      </c>
      <c r="AJ53" s="136">
        <f t="shared" si="16"/>
      </c>
      <c r="AK53" s="136">
        <f t="shared" si="17"/>
      </c>
      <c r="AL53" s="136">
        <f t="shared" si="18"/>
      </c>
      <c r="AM53" s="137"/>
    </row>
    <row r="54" spans="1:39" s="104" customFormat="1" ht="13.5" customHeight="1">
      <c r="A54" s="359"/>
      <c r="B54" s="435"/>
      <c r="C54" s="438"/>
      <c r="D54" s="439"/>
      <c r="E54" s="421"/>
      <c r="F54" s="396"/>
      <c r="G54" s="362"/>
      <c r="H54" s="345"/>
      <c r="I54" s="417"/>
      <c r="J54" s="553"/>
      <c r="K54" s="540"/>
      <c r="L54" s="547"/>
      <c r="M54" s="537"/>
      <c r="N54" s="474"/>
      <c r="O54" s="363"/>
      <c r="P54" s="364"/>
      <c r="Q54" s="374"/>
      <c r="R54" s="393"/>
      <c r="S54" s="348"/>
      <c r="T54" s="347"/>
      <c r="U54" s="365"/>
      <c r="V54" s="366"/>
      <c r="W54" s="367"/>
      <c r="X54" s="352"/>
      <c r="Y54" s="353"/>
      <c r="Z54" s="368"/>
      <c r="AA54" s="369"/>
      <c r="AB54" s="370"/>
      <c r="AC54" s="371"/>
      <c r="AD54" s="418">
        <f t="shared" si="25"/>
      </c>
      <c r="AE54" s="372"/>
      <c r="AF54" s="175">
        <f t="shared" si="13"/>
        <v>0</v>
      </c>
      <c r="AG54" s="136">
        <f t="shared" si="26"/>
      </c>
      <c r="AH54" s="136">
        <f t="shared" si="19"/>
      </c>
      <c r="AI54" s="136">
        <f t="shared" si="27"/>
      </c>
      <c r="AJ54" s="136">
        <f t="shared" si="16"/>
      </c>
      <c r="AK54" s="136">
        <f t="shared" si="17"/>
      </c>
      <c r="AL54" s="136">
        <f t="shared" si="18"/>
      </c>
      <c r="AM54" s="137"/>
    </row>
    <row r="55" spans="1:39" s="104" customFormat="1" ht="13.5" customHeight="1" thickBot="1">
      <c r="A55" s="376"/>
      <c r="B55" s="397"/>
      <c r="C55" s="422"/>
      <c r="D55" s="423"/>
      <c r="E55" s="421"/>
      <c r="F55" s="424"/>
      <c r="G55" s="377"/>
      <c r="H55" s="401"/>
      <c r="I55" s="473"/>
      <c r="J55" s="554"/>
      <c r="K55" s="543"/>
      <c r="L55" s="551"/>
      <c r="M55" s="538"/>
      <c r="N55" s="475"/>
      <c r="O55" s="379"/>
      <c r="P55" s="364"/>
      <c r="Q55" s="402"/>
      <c r="R55" s="425"/>
      <c r="S55" s="404"/>
      <c r="T55" s="405"/>
      <c r="U55" s="406"/>
      <c r="V55" s="426"/>
      <c r="W55" s="427"/>
      <c r="X55" s="428"/>
      <c r="Y55" s="429"/>
      <c r="Z55" s="430"/>
      <c r="AA55" s="431"/>
      <c r="AB55" s="432"/>
      <c r="AC55" s="433"/>
      <c r="AD55" s="390">
        <f t="shared" si="25"/>
      </c>
      <c r="AE55" s="434"/>
      <c r="AF55" s="175">
        <f t="shared" si="13"/>
        <v>0</v>
      </c>
      <c r="AG55" s="136">
        <f t="shared" si="26"/>
      </c>
      <c r="AH55" s="136">
        <f t="shared" si="19"/>
      </c>
      <c r="AI55" s="136">
        <f t="shared" si="27"/>
      </c>
      <c r="AJ55" s="136">
        <f t="shared" si="16"/>
      </c>
      <c r="AK55" s="136">
        <f t="shared" si="17"/>
      </c>
      <c r="AL55" s="136">
        <f t="shared" si="18"/>
      </c>
      <c r="AM55" s="137"/>
    </row>
    <row r="56" spans="1:39" s="104" customFormat="1" ht="12" customHeight="1">
      <c r="A56" s="162"/>
      <c r="B56" s="162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2"/>
      <c r="O56" s="163"/>
      <c r="P56" s="163"/>
      <c r="Q56" s="163"/>
      <c r="R56" s="165"/>
      <c r="S56" s="164"/>
      <c r="T56" s="165"/>
      <c r="U56" s="166"/>
      <c r="V56" s="169"/>
      <c r="W56" s="168"/>
      <c r="X56" s="167"/>
      <c r="Y56" s="170"/>
      <c r="Z56" s="162"/>
      <c r="AA56" s="164"/>
      <c r="AB56" s="165"/>
      <c r="AC56" s="166"/>
      <c r="AD56" s="162"/>
      <c r="AE56" s="162"/>
      <c r="AF56" s="175"/>
      <c r="AG56" s="137"/>
      <c r="AH56" s="137"/>
      <c r="AI56" s="137"/>
      <c r="AJ56" s="137"/>
      <c r="AK56" s="137"/>
      <c r="AL56" s="137"/>
      <c r="AM56" s="137"/>
    </row>
    <row r="57" spans="1:39" s="104" customFormat="1" ht="22.5" customHeight="1" hidden="1">
      <c r="A57" s="621" t="s">
        <v>92</v>
      </c>
      <c r="B57" s="621"/>
      <c r="C57" s="621"/>
      <c r="D57" s="621"/>
      <c r="E57" s="621"/>
      <c r="F57" s="621"/>
      <c r="G57" s="621"/>
      <c r="H57" s="621"/>
      <c r="I57" s="621"/>
      <c r="J57" s="621"/>
      <c r="K57" s="621"/>
      <c r="L57" s="621"/>
      <c r="M57" s="621"/>
      <c r="N57" s="621"/>
      <c r="O57" s="621"/>
      <c r="P57" s="621"/>
      <c r="Q57" s="621"/>
      <c r="R57" s="165"/>
      <c r="S57" s="164"/>
      <c r="T57" s="165"/>
      <c r="U57" s="166"/>
      <c r="V57" s="169"/>
      <c r="W57" s="168"/>
      <c r="X57" s="167"/>
      <c r="Y57" s="170"/>
      <c r="Z57" s="162"/>
      <c r="AA57" s="164"/>
      <c r="AB57" s="165"/>
      <c r="AC57" s="166"/>
      <c r="AD57" s="162"/>
      <c r="AE57" s="162"/>
      <c r="AF57" s="175"/>
      <c r="AG57" s="137"/>
      <c r="AH57" s="137"/>
      <c r="AI57" s="137"/>
      <c r="AJ57" s="137"/>
      <c r="AK57" s="137"/>
      <c r="AL57" s="137"/>
      <c r="AM57" s="137"/>
    </row>
    <row r="58" spans="1:39" s="104" customFormat="1" ht="14.25" customHeight="1">
      <c r="A58" s="219"/>
      <c r="B58" s="162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2"/>
      <c r="O58" s="163"/>
      <c r="P58" s="163"/>
      <c r="Q58" s="163"/>
      <c r="R58" s="165"/>
      <c r="S58" s="164"/>
      <c r="T58" s="165"/>
      <c r="U58" s="166"/>
      <c r="V58" s="169"/>
      <c r="W58" s="168"/>
      <c r="X58" s="167"/>
      <c r="Y58" s="170"/>
      <c r="Z58" s="162"/>
      <c r="AA58" s="164"/>
      <c r="AB58" s="165"/>
      <c r="AC58" s="166"/>
      <c r="AD58" s="162"/>
      <c r="AE58" s="162"/>
      <c r="AF58" s="175"/>
      <c r="AG58" s="137"/>
      <c r="AH58" s="137"/>
      <c r="AI58" s="137"/>
      <c r="AJ58" s="137"/>
      <c r="AK58" s="137"/>
      <c r="AL58" s="137"/>
      <c r="AM58" s="137"/>
    </row>
    <row r="59" spans="1:39" s="104" customFormat="1" ht="13.5" customHeight="1">
      <c r="A59" s="162"/>
      <c r="B59" s="162"/>
      <c r="C59" s="163"/>
      <c r="D59" s="163"/>
      <c r="E59" s="163"/>
      <c r="F59" s="163"/>
      <c r="G59" s="163"/>
      <c r="H59" s="163" t="e">
        <f>DMIN(A4:AC55,"cr-sec",E4:E55)</f>
        <v>#VALUE!</v>
      </c>
      <c r="I59" s="163"/>
      <c r="J59" s="163"/>
      <c r="K59" s="163"/>
      <c r="L59" s="163">
        <f>DMIN(A4:AC55,"schw-sec",E4:E55)</f>
        <v>51.1</v>
      </c>
      <c r="M59" s="163"/>
      <c r="N59" s="162"/>
      <c r="O59" s="163"/>
      <c r="P59" s="163">
        <f>DMIN(A4:AC55,"alp-sec",E4:E55)</f>
        <v>41.4</v>
      </c>
      <c r="Q59" s="163"/>
      <c r="R59" s="165"/>
      <c r="S59" s="164"/>
      <c r="T59" s="165">
        <f>DMIN(A4:AC55,"ll-sec",E4:E55)</f>
        <v>542.71</v>
      </c>
      <c r="U59" s="166"/>
      <c r="V59" s="169"/>
      <c r="W59" s="168"/>
      <c r="X59" s="167">
        <f>DMIN(A4:AC55,"tour-sec",E4:E55)</f>
        <v>513</v>
      </c>
      <c r="Y59" s="170"/>
      <c r="Z59" s="162"/>
      <c r="AA59" s="164"/>
      <c r="AB59" s="165" t="e">
        <f>DMIN(A4:AC55,"rad-sec",E4:E55)</f>
        <v>#VALUE!</v>
      </c>
      <c r="AC59" s="166"/>
      <c r="AD59" s="162"/>
      <c r="AE59" s="162"/>
      <c r="AF59" s="175"/>
      <c r="AG59" s="137"/>
      <c r="AH59" s="137"/>
      <c r="AI59" s="137"/>
      <c r="AJ59" s="137"/>
      <c r="AK59" s="137"/>
      <c r="AL59" s="137"/>
      <c r="AM59" s="137"/>
    </row>
    <row r="60" spans="1:39" s="104" customFormat="1" ht="13.5" customHeight="1">
      <c r="A60" s="162"/>
      <c r="B60" s="162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2"/>
      <c r="O60" s="163"/>
      <c r="P60" s="163"/>
      <c r="Q60" s="163"/>
      <c r="R60" s="165"/>
      <c r="S60" s="164"/>
      <c r="U60" s="166"/>
      <c r="V60" s="169"/>
      <c r="W60" s="168"/>
      <c r="X60" s="167"/>
      <c r="Y60" s="170"/>
      <c r="Z60" s="162"/>
      <c r="AA60" s="164"/>
      <c r="AB60" s="165"/>
      <c r="AC60" s="166"/>
      <c r="AD60" s="162"/>
      <c r="AE60" s="162"/>
      <c r="AF60" s="175"/>
      <c r="AG60" s="137"/>
      <c r="AH60" s="137"/>
      <c r="AI60" s="137"/>
      <c r="AJ60" s="137"/>
      <c r="AK60" s="137"/>
      <c r="AL60" s="137"/>
      <c r="AM60" s="137"/>
    </row>
    <row r="61" spans="1:39" s="104" customFormat="1" ht="13.5" customHeight="1">
      <c r="A61" s="162"/>
      <c r="B61" s="162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2"/>
      <c r="O61" s="163"/>
      <c r="P61" s="163"/>
      <c r="Q61" s="163"/>
      <c r="R61" s="165"/>
      <c r="S61" s="164"/>
      <c r="T61" s="165"/>
      <c r="U61" s="166"/>
      <c r="V61" s="169"/>
      <c r="W61" s="168"/>
      <c r="Y61" s="170"/>
      <c r="Z61" s="162"/>
      <c r="AA61" s="164"/>
      <c r="AC61" s="166"/>
      <c r="AD61" s="162"/>
      <c r="AE61" s="162"/>
      <c r="AF61" s="175"/>
      <c r="AG61" s="137"/>
      <c r="AH61" s="137"/>
      <c r="AI61" s="137"/>
      <c r="AJ61" s="137"/>
      <c r="AK61" s="137"/>
      <c r="AL61" s="137"/>
      <c r="AM61" s="137"/>
    </row>
    <row r="62" spans="1:39" s="104" customFormat="1" ht="13.5" customHeight="1">
      <c r="A62" s="162"/>
      <c r="B62" s="162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2"/>
      <c r="O62" s="163"/>
      <c r="P62" s="163"/>
      <c r="Q62" s="163"/>
      <c r="R62" s="165"/>
      <c r="S62" s="164"/>
      <c r="T62" s="165"/>
      <c r="U62" s="166"/>
      <c r="V62" s="169"/>
      <c r="W62" s="168"/>
      <c r="X62" s="167"/>
      <c r="Y62" s="170"/>
      <c r="Z62" s="162"/>
      <c r="AA62" s="164"/>
      <c r="AB62" s="165"/>
      <c r="AC62" s="166"/>
      <c r="AD62" s="162"/>
      <c r="AE62" s="162"/>
      <c r="AF62" s="175"/>
      <c r="AG62" s="137"/>
      <c r="AH62" s="137"/>
      <c r="AI62" s="137"/>
      <c r="AJ62" s="137"/>
      <c r="AK62" s="137"/>
      <c r="AL62" s="137"/>
      <c r="AM62" s="137"/>
    </row>
    <row r="63" spans="1:32" ht="12.75">
      <c r="A63" s="17"/>
      <c r="B63" s="17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17"/>
      <c r="O63" s="29"/>
      <c r="P63" s="29"/>
      <c r="Q63" s="29"/>
      <c r="R63" s="19"/>
      <c r="S63" s="18"/>
      <c r="T63" s="19"/>
      <c r="U63" s="20"/>
      <c r="V63" s="74"/>
      <c r="W63" s="80"/>
      <c r="X63" s="72"/>
      <c r="Y63" s="75"/>
      <c r="AF63" s="50"/>
    </row>
    <row r="64" spans="1:32" ht="12.75">
      <c r="A64" s="17"/>
      <c r="B64" s="17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17"/>
      <c r="O64" s="29"/>
      <c r="P64" s="29"/>
      <c r="Q64" s="29"/>
      <c r="R64" s="19"/>
      <c r="S64" s="18"/>
      <c r="T64" s="19"/>
      <c r="U64" s="20"/>
      <c r="V64" s="74"/>
      <c r="W64" s="80"/>
      <c r="X64" s="72"/>
      <c r="Y64" s="75"/>
      <c r="AF64" s="50"/>
    </row>
    <row r="65" spans="1:32" ht="12.75">
      <c r="A65" s="17"/>
      <c r="B65" s="17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17"/>
      <c r="O65" s="29"/>
      <c r="P65" s="29"/>
      <c r="Q65" s="29"/>
      <c r="R65" s="19"/>
      <c r="S65" s="18"/>
      <c r="T65" s="19"/>
      <c r="U65" s="20"/>
      <c r="V65" s="74"/>
      <c r="W65" s="80"/>
      <c r="X65" s="72"/>
      <c r="Y65" s="75"/>
      <c r="AF65" s="50"/>
    </row>
    <row r="66" spans="1:32" ht="12.75">
      <c r="A66" s="17"/>
      <c r="B66" s="17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17"/>
      <c r="O66" s="29"/>
      <c r="P66" s="29"/>
      <c r="Q66" s="29"/>
      <c r="R66" s="19"/>
      <c r="S66" s="18"/>
      <c r="T66" s="19"/>
      <c r="U66" s="20"/>
      <c r="V66" s="74"/>
      <c r="W66" s="80"/>
      <c r="X66" s="72"/>
      <c r="Y66" s="75"/>
      <c r="AF66" s="50"/>
    </row>
    <row r="67" spans="1:32" ht="12.75">
      <c r="A67" s="17"/>
      <c r="B67" s="17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7"/>
      <c r="O67" s="29"/>
      <c r="P67" s="29"/>
      <c r="Q67" s="29"/>
      <c r="R67" s="19"/>
      <c r="S67" s="18"/>
      <c r="T67" s="19"/>
      <c r="U67" s="20"/>
      <c r="V67" s="74"/>
      <c r="W67" s="80"/>
      <c r="X67" s="72"/>
      <c r="Y67" s="75"/>
      <c r="AF67" s="50"/>
    </row>
    <row r="68" spans="1:32" ht="12.75">
      <c r="A68" s="17"/>
      <c r="B68" s="17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17"/>
      <c r="O68" s="29"/>
      <c r="P68" s="29"/>
      <c r="Q68" s="29"/>
      <c r="R68" s="19"/>
      <c r="S68" s="18"/>
      <c r="T68" s="19"/>
      <c r="U68" s="20"/>
      <c r="V68" s="74"/>
      <c r="W68" s="80"/>
      <c r="X68" s="72"/>
      <c r="Y68" s="75"/>
      <c r="AF68" s="50"/>
    </row>
    <row r="69" spans="1:32" ht="12.75">
      <c r="A69" s="17"/>
      <c r="B69" s="17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17"/>
      <c r="O69" s="29"/>
      <c r="P69" s="29"/>
      <c r="Q69" s="29"/>
      <c r="R69" s="19"/>
      <c r="S69" s="18"/>
      <c r="T69" s="19"/>
      <c r="U69" s="20"/>
      <c r="V69" s="74"/>
      <c r="W69" s="80"/>
      <c r="X69" s="72"/>
      <c r="Y69" s="75"/>
      <c r="AF69" s="50"/>
    </row>
    <row r="70" spans="1:32" ht="12.75">
      <c r="A70" s="17"/>
      <c r="B70" s="17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17"/>
      <c r="O70" s="29"/>
      <c r="P70" s="29"/>
      <c r="Q70" s="29"/>
      <c r="R70" s="19"/>
      <c r="S70" s="18"/>
      <c r="T70" s="19"/>
      <c r="U70" s="20"/>
      <c r="V70" s="74"/>
      <c r="W70" s="80"/>
      <c r="X70" s="72"/>
      <c r="Y70" s="75"/>
      <c r="AF70" s="50"/>
    </row>
    <row r="71" spans="1:32" ht="12.75">
      <c r="A71" s="17"/>
      <c r="B71" s="17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17"/>
      <c r="O71" s="29"/>
      <c r="P71" s="29"/>
      <c r="Q71" s="29"/>
      <c r="R71" s="19"/>
      <c r="S71" s="18"/>
      <c r="T71" s="19"/>
      <c r="U71" s="20"/>
      <c r="V71" s="74"/>
      <c r="W71" s="80"/>
      <c r="X71" s="72"/>
      <c r="Y71" s="75"/>
      <c r="AF71" s="50"/>
    </row>
    <row r="72" spans="1:32" ht="12.75">
      <c r="A72" s="17"/>
      <c r="B72" s="17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17"/>
      <c r="O72" s="29"/>
      <c r="P72" s="29"/>
      <c r="Q72" s="29"/>
      <c r="R72" s="19"/>
      <c r="S72" s="18"/>
      <c r="T72" s="19"/>
      <c r="U72" s="20"/>
      <c r="V72" s="74"/>
      <c r="W72" s="80"/>
      <c r="X72" s="72"/>
      <c r="Y72" s="75"/>
      <c r="AF72" s="50"/>
    </row>
    <row r="73" spans="1:32" ht="12.75">
      <c r="A73" s="17"/>
      <c r="B73" s="17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17"/>
      <c r="O73" s="29"/>
      <c r="P73" s="29"/>
      <c r="Q73" s="29"/>
      <c r="R73" s="19"/>
      <c r="S73" s="18"/>
      <c r="T73" s="19"/>
      <c r="U73" s="20"/>
      <c r="V73" s="17"/>
      <c r="X73" s="19"/>
      <c r="Y73" s="20"/>
      <c r="AF73" s="50"/>
    </row>
    <row r="74" spans="1:32" ht="12.75">
      <c r="A74" s="17"/>
      <c r="B74" s="17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17"/>
      <c r="O74" s="29"/>
      <c r="P74" s="29"/>
      <c r="Q74" s="29"/>
      <c r="R74" s="19"/>
      <c r="S74" s="18"/>
      <c r="T74" s="19"/>
      <c r="U74" s="20"/>
      <c r="V74" s="17"/>
      <c r="X74" s="19"/>
      <c r="Y74" s="20"/>
      <c r="AF74" s="50"/>
    </row>
    <row r="75" spans="1:32" ht="12.75">
      <c r="A75" s="17"/>
      <c r="B75" s="17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17"/>
      <c r="O75" s="29"/>
      <c r="P75" s="29"/>
      <c r="Q75" s="29"/>
      <c r="R75" s="19"/>
      <c r="S75" s="18"/>
      <c r="T75" s="19"/>
      <c r="U75" s="20"/>
      <c r="V75" s="17"/>
      <c r="X75" s="19"/>
      <c r="Y75" s="20"/>
      <c r="AF75" s="50"/>
    </row>
    <row r="76" spans="1:32" ht="12.75">
      <c r="A76" s="17"/>
      <c r="B76" s="17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17"/>
      <c r="O76" s="29"/>
      <c r="P76" s="29"/>
      <c r="Q76" s="29"/>
      <c r="R76" s="19"/>
      <c r="S76" s="18"/>
      <c r="T76" s="19"/>
      <c r="U76" s="20"/>
      <c r="V76" s="17"/>
      <c r="X76" s="19"/>
      <c r="Y76" s="20"/>
      <c r="AF76" s="50"/>
    </row>
    <row r="77" spans="7:31" ht="12.75">
      <c r="G77" s="2"/>
      <c r="H77" s="2"/>
      <c r="I77" s="4"/>
      <c r="J77" s="4"/>
      <c r="K77" s="4"/>
      <c r="L77" s="4"/>
      <c r="M77" s="4"/>
      <c r="N77" s="7"/>
      <c r="O77" s="4"/>
      <c r="W77" s="15"/>
      <c r="AD77" s="7"/>
      <c r="AE77" s="7"/>
    </row>
    <row r="78" spans="7:31" ht="12.75">
      <c r="G78" s="2"/>
      <c r="H78" s="2"/>
      <c r="I78" s="4"/>
      <c r="J78" s="4"/>
      <c r="K78" s="4"/>
      <c r="L78" s="4"/>
      <c r="M78" s="4"/>
      <c r="N78" s="7"/>
      <c r="O78" s="4"/>
      <c r="W78" s="15"/>
      <c r="AD78" s="7"/>
      <c r="AE78" s="7"/>
    </row>
    <row r="79" spans="7:31" ht="12.75">
      <c r="G79" s="2"/>
      <c r="H79" s="2"/>
      <c r="I79" s="4"/>
      <c r="J79" s="4"/>
      <c r="K79" s="4"/>
      <c r="L79" s="4"/>
      <c r="M79" s="4"/>
      <c r="N79" s="7"/>
      <c r="O79" s="4"/>
      <c r="W79" s="15"/>
      <c r="AD79" s="7"/>
      <c r="AE79" s="7"/>
    </row>
    <row r="80" spans="7:31" ht="12.75">
      <c r="G80" s="2"/>
      <c r="H80" s="2"/>
      <c r="I80" s="4"/>
      <c r="J80" s="4"/>
      <c r="K80" s="4"/>
      <c r="L80" s="4"/>
      <c r="M80" s="4"/>
      <c r="N80" s="7"/>
      <c r="O80" s="4"/>
      <c r="W80" s="15"/>
      <c r="AD80" s="7"/>
      <c r="AE80" s="7"/>
    </row>
    <row r="81" spans="7:23" ht="12.75">
      <c r="G81" s="2"/>
      <c r="H81" s="2"/>
      <c r="I81" s="4"/>
      <c r="J81" s="4"/>
      <c r="K81" s="4"/>
      <c r="L81" s="4"/>
      <c r="M81" s="4"/>
      <c r="N81" s="7"/>
      <c r="O81" s="4"/>
      <c r="W81" s="15"/>
    </row>
    <row r="82" spans="7:23" ht="12.75">
      <c r="G82" s="2"/>
      <c r="H82" s="2"/>
      <c r="I82" s="4"/>
      <c r="J82" s="4"/>
      <c r="K82" s="4"/>
      <c r="L82" s="4"/>
      <c r="M82" s="4"/>
      <c r="N82" s="7"/>
      <c r="O82" s="4"/>
      <c r="W82" s="15"/>
    </row>
    <row r="83" spans="7:23" ht="12.75">
      <c r="G83" s="2"/>
      <c r="H83" s="2"/>
      <c r="I83" s="4"/>
      <c r="J83" s="4"/>
      <c r="K83" s="4"/>
      <c r="L83" s="4"/>
      <c r="M83" s="4"/>
      <c r="N83" s="7"/>
      <c r="O83" s="4"/>
      <c r="W83" s="15"/>
    </row>
    <row r="84" spans="7:23" ht="12.75">
      <c r="G84" s="2"/>
      <c r="H84" s="2"/>
      <c r="I84" s="4"/>
      <c r="J84" s="4"/>
      <c r="K84" s="4"/>
      <c r="L84" s="4"/>
      <c r="M84" s="4"/>
      <c r="N84" s="7"/>
      <c r="O84" s="4"/>
      <c r="W84" s="15"/>
    </row>
    <row r="85" spans="7:23" ht="12.75">
      <c r="G85" s="2"/>
      <c r="H85" s="2"/>
      <c r="I85" s="4"/>
      <c r="J85" s="4"/>
      <c r="K85" s="4"/>
      <c r="L85" s="4"/>
      <c r="M85" s="4"/>
      <c r="N85" s="7"/>
      <c r="O85" s="4"/>
      <c r="W85" s="15"/>
    </row>
    <row r="86" spans="7:23" ht="12.75">
      <c r="G86" s="2"/>
      <c r="H86" s="2"/>
      <c r="I86" s="4"/>
      <c r="J86" s="4"/>
      <c r="K86" s="4"/>
      <c r="L86" s="4"/>
      <c r="M86" s="4"/>
      <c r="N86" s="7"/>
      <c r="O86" s="4"/>
      <c r="W86" s="15"/>
    </row>
    <row r="87" spans="7:23" ht="12.75">
      <c r="G87" s="2"/>
      <c r="H87" s="2"/>
      <c r="I87" s="4"/>
      <c r="J87" s="4"/>
      <c r="K87" s="4"/>
      <c r="L87" s="4"/>
      <c r="M87" s="4"/>
      <c r="N87" s="7"/>
      <c r="O87" s="4"/>
      <c r="W87" s="15"/>
    </row>
    <row r="88" spans="7:23" ht="12.75">
      <c r="G88" s="2"/>
      <c r="H88" s="2"/>
      <c r="I88" s="4"/>
      <c r="J88" s="4"/>
      <c r="K88" s="4"/>
      <c r="L88" s="4"/>
      <c r="M88" s="4"/>
      <c r="N88" s="7"/>
      <c r="O88" s="4"/>
      <c r="W88" s="15"/>
    </row>
    <row r="89" spans="7:23" ht="12.75">
      <c r="G89" s="2"/>
      <c r="H89" s="2"/>
      <c r="I89" s="4"/>
      <c r="J89" s="4"/>
      <c r="K89" s="4"/>
      <c r="L89" s="4"/>
      <c r="M89" s="4"/>
      <c r="N89" s="7"/>
      <c r="O89" s="4"/>
      <c r="W89" s="15"/>
    </row>
    <row r="90" spans="7:23" ht="12.75">
      <c r="G90" s="2"/>
      <c r="H90" s="2"/>
      <c r="I90" s="4"/>
      <c r="J90" s="4"/>
      <c r="K90" s="4"/>
      <c r="L90" s="4"/>
      <c r="M90" s="4"/>
      <c r="N90" s="7"/>
      <c r="O90" s="4"/>
      <c r="W90" s="15"/>
    </row>
    <row r="91" spans="7:23" ht="12.75">
      <c r="G91" s="2"/>
      <c r="H91" s="2"/>
      <c r="I91" s="4"/>
      <c r="J91" s="4"/>
      <c r="K91" s="4"/>
      <c r="L91" s="4"/>
      <c r="M91" s="4"/>
      <c r="N91" s="7"/>
      <c r="O91" s="4"/>
      <c r="W91" s="15"/>
    </row>
    <row r="92" spans="7:23" ht="12.75">
      <c r="G92" s="2"/>
      <c r="H92" s="2"/>
      <c r="I92" s="4"/>
      <c r="J92" s="4"/>
      <c r="K92" s="4"/>
      <c r="L92" s="4"/>
      <c r="M92" s="4"/>
      <c r="N92" s="7"/>
      <c r="O92" s="4"/>
      <c r="W92" s="15"/>
    </row>
    <row r="93" spans="7:23" ht="12.75">
      <c r="G93" s="2"/>
      <c r="H93" s="2"/>
      <c r="I93" s="4"/>
      <c r="J93" s="4"/>
      <c r="K93" s="4"/>
      <c r="L93" s="4"/>
      <c r="M93" s="4"/>
      <c r="N93" s="7"/>
      <c r="O93" s="4"/>
      <c r="W93" s="15"/>
    </row>
    <row r="94" spans="7:23" ht="12.75">
      <c r="G94" s="2"/>
      <c r="H94" s="2"/>
      <c r="I94" s="4"/>
      <c r="J94" s="4"/>
      <c r="K94" s="4"/>
      <c r="L94" s="4"/>
      <c r="M94" s="4"/>
      <c r="N94" s="7"/>
      <c r="O94" s="4"/>
      <c r="W94" s="15"/>
    </row>
    <row r="95" spans="7:23" ht="12.75">
      <c r="G95" s="2"/>
      <c r="H95" s="2"/>
      <c r="I95" s="4"/>
      <c r="J95" s="4"/>
      <c r="K95" s="4"/>
      <c r="L95" s="4"/>
      <c r="M95" s="4"/>
      <c r="N95" s="7"/>
      <c r="O95" s="4"/>
      <c r="W95" s="15"/>
    </row>
    <row r="96" spans="7:23" ht="12.75">
      <c r="G96" s="2"/>
      <c r="H96" s="2"/>
      <c r="I96" s="4"/>
      <c r="J96" s="4"/>
      <c r="K96" s="4"/>
      <c r="L96" s="4"/>
      <c r="M96" s="4"/>
      <c r="N96" s="7"/>
      <c r="O96" s="4"/>
      <c r="W96" s="15"/>
    </row>
    <row r="97" spans="7:23" ht="12.75">
      <c r="G97" s="2"/>
      <c r="H97" s="2"/>
      <c r="I97" s="4"/>
      <c r="J97" s="4"/>
      <c r="K97" s="4"/>
      <c r="L97" s="4"/>
      <c r="M97" s="4"/>
      <c r="N97" s="7"/>
      <c r="O97" s="4"/>
      <c r="W97" s="15"/>
    </row>
    <row r="98" spans="7:23" ht="12.75">
      <c r="G98" s="2"/>
      <c r="H98" s="2"/>
      <c r="I98" s="4"/>
      <c r="J98" s="4"/>
      <c r="K98" s="4"/>
      <c r="L98" s="4"/>
      <c r="M98" s="4"/>
      <c r="N98" s="7"/>
      <c r="O98" s="4"/>
      <c r="W98" s="15"/>
    </row>
    <row r="99" spans="7:23" ht="12.75">
      <c r="G99" s="2"/>
      <c r="H99" s="2"/>
      <c r="I99" s="4"/>
      <c r="J99" s="4"/>
      <c r="K99" s="4"/>
      <c r="L99" s="4"/>
      <c r="M99" s="4"/>
      <c r="N99" s="7"/>
      <c r="O99" s="4"/>
      <c r="W99" s="15"/>
    </row>
    <row r="100" spans="7:23" ht="12.75">
      <c r="G100" s="2"/>
      <c r="H100" s="2"/>
      <c r="I100" s="4"/>
      <c r="J100" s="4"/>
      <c r="K100" s="4"/>
      <c r="L100" s="4"/>
      <c r="M100" s="4"/>
      <c r="N100" s="7"/>
      <c r="O100" s="4"/>
      <c r="W100" s="15"/>
    </row>
    <row r="101" spans="7:23" ht="12.75">
      <c r="G101" s="2"/>
      <c r="H101" s="2"/>
      <c r="I101" s="4"/>
      <c r="J101" s="4"/>
      <c r="K101" s="4"/>
      <c r="L101" s="4"/>
      <c r="M101" s="4"/>
      <c r="N101" s="7"/>
      <c r="O101" s="4"/>
      <c r="W101" s="15"/>
    </row>
    <row r="102" spans="7:23" ht="12.75">
      <c r="G102" s="2"/>
      <c r="H102" s="2"/>
      <c r="I102" s="4"/>
      <c r="J102" s="4"/>
      <c r="K102" s="4"/>
      <c r="L102" s="4"/>
      <c r="M102" s="4"/>
      <c r="N102" s="7"/>
      <c r="O102" s="4"/>
      <c r="W102" s="15"/>
    </row>
    <row r="103" spans="7:23" ht="12.75">
      <c r="G103" s="2"/>
      <c r="H103" s="2"/>
      <c r="I103" s="4"/>
      <c r="J103" s="4"/>
      <c r="K103" s="4"/>
      <c r="L103" s="4"/>
      <c r="M103" s="4"/>
      <c r="N103" s="7"/>
      <c r="O103" s="4"/>
      <c r="W103" s="15"/>
    </row>
    <row r="104" spans="7:23" ht="12.75">
      <c r="G104" s="2"/>
      <c r="H104" s="2"/>
      <c r="I104" s="4"/>
      <c r="J104" s="4"/>
      <c r="K104" s="4"/>
      <c r="L104" s="4"/>
      <c r="M104" s="4"/>
      <c r="N104" s="7"/>
      <c r="O104" s="4"/>
      <c r="W104" s="15"/>
    </row>
    <row r="105" spans="7:23" ht="12.75">
      <c r="G105" s="2"/>
      <c r="H105" s="2"/>
      <c r="I105" s="4"/>
      <c r="J105" s="4"/>
      <c r="K105" s="4"/>
      <c r="L105" s="4"/>
      <c r="M105" s="4"/>
      <c r="N105" s="7"/>
      <c r="O105" s="4"/>
      <c r="W105" s="15"/>
    </row>
    <row r="106" spans="7:23" ht="12.75">
      <c r="G106" s="2"/>
      <c r="H106" s="2"/>
      <c r="I106" s="4"/>
      <c r="J106" s="4"/>
      <c r="K106" s="4"/>
      <c r="L106" s="4"/>
      <c r="M106" s="4"/>
      <c r="N106" s="7"/>
      <c r="O106" s="4"/>
      <c r="W106" s="15"/>
    </row>
    <row r="107" spans="7:23" ht="12.75">
      <c r="G107" s="2"/>
      <c r="H107" s="2"/>
      <c r="I107" s="4"/>
      <c r="J107" s="4"/>
      <c r="K107" s="4"/>
      <c r="L107" s="4"/>
      <c r="M107" s="4"/>
      <c r="N107" s="7"/>
      <c r="O107" s="4"/>
      <c r="W107" s="15"/>
    </row>
    <row r="108" spans="7:23" ht="12.75">
      <c r="G108" s="2"/>
      <c r="H108" s="2"/>
      <c r="I108" s="4"/>
      <c r="J108" s="4"/>
      <c r="K108" s="4"/>
      <c r="L108" s="4"/>
      <c r="M108" s="4"/>
      <c r="N108" s="7"/>
      <c r="O108" s="4"/>
      <c r="W108" s="15"/>
    </row>
    <row r="109" spans="7:23" ht="12.75">
      <c r="G109" s="2"/>
      <c r="H109" s="2"/>
      <c r="I109" s="4"/>
      <c r="J109" s="4"/>
      <c r="K109" s="4"/>
      <c r="L109" s="4"/>
      <c r="M109" s="4"/>
      <c r="N109" s="7"/>
      <c r="O109" s="4"/>
      <c r="W109" s="15"/>
    </row>
    <row r="110" spans="7:23" ht="12.75">
      <c r="G110" s="2"/>
      <c r="H110" s="2"/>
      <c r="I110" s="4"/>
      <c r="J110" s="4"/>
      <c r="K110" s="4"/>
      <c r="L110" s="4"/>
      <c r="M110" s="4"/>
      <c r="N110" s="7"/>
      <c r="O110" s="4"/>
      <c r="W110" s="15"/>
    </row>
    <row r="111" spans="7:23" ht="12.75">
      <c r="G111" s="2"/>
      <c r="H111" s="2"/>
      <c r="I111" s="4"/>
      <c r="J111" s="4"/>
      <c r="K111" s="4"/>
      <c r="L111" s="4"/>
      <c r="M111" s="4"/>
      <c r="N111" s="7"/>
      <c r="O111" s="4"/>
      <c r="W111" s="15"/>
    </row>
    <row r="112" spans="7:23" ht="12.75">
      <c r="G112" s="2"/>
      <c r="H112" s="2"/>
      <c r="I112" s="4"/>
      <c r="J112" s="4"/>
      <c r="K112" s="4"/>
      <c r="L112" s="4"/>
      <c r="M112" s="4"/>
      <c r="N112" s="7"/>
      <c r="O112" s="4"/>
      <c r="W112" s="15"/>
    </row>
    <row r="113" spans="7:23" ht="12.75">
      <c r="G113" s="2"/>
      <c r="H113" s="2"/>
      <c r="I113" s="4"/>
      <c r="J113" s="4"/>
      <c r="K113" s="4"/>
      <c r="L113" s="4"/>
      <c r="M113" s="4"/>
      <c r="N113" s="7"/>
      <c r="O113" s="4"/>
      <c r="W113" s="15"/>
    </row>
    <row r="114" spans="7:23" ht="12.75">
      <c r="G114" s="2"/>
      <c r="H114" s="2"/>
      <c r="I114" s="4"/>
      <c r="J114" s="4"/>
      <c r="K114" s="4"/>
      <c r="L114" s="4"/>
      <c r="M114" s="4"/>
      <c r="N114" s="7"/>
      <c r="O114" s="4"/>
      <c r="W114" s="15"/>
    </row>
    <row r="115" spans="7:23" ht="12.75">
      <c r="G115" s="2"/>
      <c r="H115" s="2"/>
      <c r="I115" s="4"/>
      <c r="J115" s="4"/>
      <c r="K115" s="4"/>
      <c r="L115" s="4"/>
      <c r="M115" s="4"/>
      <c r="N115" s="7"/>
      <c r="O115" s="4"/>
      <c r="W115" s="15"/>
    </row>
    <row r="116" spans="7:23" ht="12.75">
      <c r="G116" s="2"/>
      <c r="H116" s="2"/>
      <c r="I116" s="4"/>
      <c r="J116" s="4"/>
      <c r="K116" s="4"/>
      <c r="L116" s="4"/>
      <c r="M116" s="4"/>
      <c r="N116" s="7"/>
      <c r="O116" s="4"/>
      <c r="W116" s="15"/>
    </row>
    <row r="117" spans="7:23" ht="12.75">
      <c r="G117" s="2"/>
      <c r="H117" s="2"/>
      <c r="I117" s="4"/>
      <c r="J117" s="4"/>
      <c r="K117" s="4"/>
      <c r="L117" s="4"/>
      <c r="M117" s="4"/>
      <c r="N117" s="7"/>
      <c r="O117" s="4"/>
      <c r="W117" s="15"/>
    </row>
    <row r="118" spans="7:23" ht="12.75">
      <c r="G118" s="2"/>
      <c r="H118" s="2"/>
      <c r="I118" s="4"/>
      <c r="J118" s="4"/>
      <c r="K118" s="4"/>
      <c r="L118" s="4"/>
      <c r="M118" s="4"/>
      <c r="N118" s="7"/>
      <c r="O118" s="4"/>
      <c r="W118" s="15"/>
    </row>
    <row r="119" spans="7:23" ht="12.75">
      <c r="G119" s="2"/>
      <c r="H119" s="2"/>
      <c r="I119" s="4"/>
      <c r="J119" s="4"/>
      <c r="K119" s="4"/>
      <c r="L119" s="4"/>
      <c r="M119" s="4"/>
      <c r="N119" s="7"/>
      <c r="O119" s="4"/>
      <c r="W119" s="15"/>
    </row>
    <row r="120" spans="7:23" ht="12.75">
      <c r="G120" s="2"/>
      <c r="H120" s="2"/>
      <c r="I120" s="4"/>
      <c r="J120" s="4"/>
      <c r="K120" s="4"/>
      <c r="L120" s="4"/>
      <c r="M120" s="4"/>
      <c r="N120" s="7"/>
      <c r="O120" s="4"/>
      <c r="W120" s="15"/>
    </row>
    <row r="121" spans="7:23" ht="12.75">
      <c r="G121" s="2"/>
      <c r="H121" s="2"/>
      <c r="I121" s="4"/>
      <c r="J121" s="4"/>
      <c r="K121" s="4"/>
      <c r="L121" s="4"/>
      <c r="M121" s="4"/>
      <c r="N121" s="7"/>
      <c r="O121" s="4"/>
      <c r="W121" s="15"/>
    </row>
    <row r="122" spans="7:23" ht="12.75">
      <c r="G122" s="2"/>
      <c r="H122" s="2"/>
      <c r="I122" s="4"/>
      <c r="J122" s="4"/>
      <c r="K122" s="4"/>
      <c r="L122" s="4"/>
      <c r="M122" s="4"/>
      <c r="N122" s="7"/>
      <c r="O122" s="4"/>
      <c r="W122" s="15"/>
    </row>
    <row r="123" spans="7:23" ht="12.75">
      <c r="G123" s="2"/>
      <c r="H123" s="2"/>
      <c r="I123" s="4"/>
      <c r="J123" s="4"/>
      <c r="K123" s="4"/>
      <c r="L123" s="4"/>
      <c r="M123" s="4"/>
      <c r="N123" s="7"/>
      <c r="O123" s="4"/>
      <c r="W123" s="15"/>
    </row>
    <row r="124" spans="7:23" ht="12.75">
      <c r="G124" s="2"/>
      <c r="H124" s="2"/>
      <c r="I124" s="4"/>
      <c r="J124" s="4"/>
      <c r="K124" s="4"/>
      <c r="L124" s="4"/>
      <c r="M124" s="4"/>
      <c r="N124" s="7"/>
      <c r="O124" s="4"/>
      <c r="W124" s="15"/>
    </row>
    <row r="125" spans="7:23" ht="12.75">
      <c r="G125" s="2"/>
      <c r="H125" s="2"/>
      <c r="I125" s="4"/>
      <c r="J125" s="4"/>
      <c r="K125" s="4"/>
      <c r="L125" s="4"/>
      <c r="M125" s="4"/>
      <c r="N125" s="7"/>
      <c r="O125" s="4"/>
      <c r="W125" s="15"/>
    </row>
    <row r="126" spans="7:23" ht="12.75">
      <c r="G126" s="2"/>
      <c r="H126" s="2"/>
      <c r="I126" s="4"/>
      <c r="J126" s="4"/>
      <c r="K126" s="4"/>
      <c r="L126" s="4"/>
      <c r="M126" s="4"/>
      <c r="N126" s="7"/>
      <c r="O126" s="4"/>
      <c r="W126" s="15"/>
    </row>
    <row r="127" spans="7:23" ht="12.75">
      <c r="G127" s="2"/>
      <c r="H127" s="2"/>
      <c r="I127" s="4"/>
      <c r="J127" s="4"/>
      <c r="K127" s="4"/>
      <c r="L127" s="4"/>
      <c r="M127" s="4"/>
      <c r="N127" s="7"/>
      <c r="O127" s="4"/>
      <c r="W127" s="15"/>
    </row>
    <row r="128" spans="7:23" ht="12.75">
      <c r="G128" s="2"/>
      <c r="H128" s="2"/>
      <c r="I128" s="4"/>
      <c r="J128" s="4"/>
      <c r="K128" s="4"/>
      <c r="L128" s="4"/>
      <c r="M128" s="4"/>
      <c r="N128" s="7"/>
      <c r="O128" s="4"/>
      <c r="W128" s="15"/>
    </row>
    <row r="129" spans="7:23" ht="12.75">
      <c r="G129" s="2"/>
      <c r="H129" s="2"/>
      <c r="I129" s="4"/>
      <c r="J129" s="4"/>
      <c r="K129" s="4"/>
      <c r="L129" s="4"/>
      <c r="M129" s="4"/>
      <c r="N129" s="7"/>
      <c r="O129" s="4"/>
      <c r="W129" s="15"/>
    </row>
    <row r="130" spans="7:23" ht="12.75">
      <c r="G130" s="2"/>
      <c r="H130" s="2"/>
      <c r="I130" s="4"/>
      <c r="J130" s="4"/>
      <c r="K130" s="4"/>
      <c r="L130" s="4"/>
      <c r="M130" s="4"/>
      <c r="N130" s="7"/>
      <c r="O130" s="4"/>
      <c r="W130" s="15"/>
    </row>
    <row r="131" spans="7:23" ht="12.75">
      <c r="G131" s="2"/>
      <c r="H131" s="2"/>
      <c r="I131" s="4"/>
      <c r="J131" s="4"/>
      <c r="K131" s="4"/>
      <c r="L131" s="4"/>
      <c r="M131" s="4"/>
      <c r="N131" s="7"/>
      <c r="O131" s="4"/>
      <c r="W131" s="15"/>
    </row>
    <row r="132" spans="7:23" ht="12.75">
      <c r="G132" s="2"/>
      <c r="H132" s="2"/>
      <c r="I132" s="4"/>
      <c r="J132" s="4"/>
      <c r="K132" s="4"/>
      <c r="L132" s="4"/>
      <c r="M132" s="4"/>
      <c r="N132" s="7"/>
      <c r="O132" s="4"/>
      <c r="W132" s="15"/>
    </row>
    <row r="133" spans="7:23" ht="12.75">
      <c r="G133" s="2"/>
      <c r="H133" s="2"/>
      <c r="I133" s="4"/>
      <c r="J133" s="4"/>
      <c r="K133" s="4"/>
      <c r="L133" s="4"/>
      <c r="M133" s="4"/>
      <c r="N133" s="7"/>
      <c r="O133" s="4"/>
      <c r="W133" s="15"/>
    </row>
    <row r="134" spans="7:23" ht="12.75">
      <c r="G134" s="2"/>
      <c r="H134" s="2"/>
      <c r="I134" s="4"/>
      <c r="J134" s="4"/>
      <c r="K134" s="4"/>
      <c r="L134" s="4"/>
      <c r="M134" s="4"/>
      <c r="N134" s="7"/>
      <c r="O134" s="4"/>
      <c r="W134" s="15"/>
    </row>
    <row r="135" spans="7:23" ht="12.75">
      <c r="G135" s="2"/>
      <c r="H135" s="2"/>
      <c r="I135" s="4"/>
      <c r="J135" s="4"/>
      <c r="K135" s="4"/>
      <c r="L135" s="4"/>
      <c r="M135" s="4"/>
      <c r="N135" s="7"/>
      <c r="O135" s="4"/>
      <c r="W135" s="15"/>
    </row>
    <row r="136" spans="7:23" ht="12.75">
      <c r="G136" s="2"/>
      <c r="H136" s="2"/>
      <c r="I136" s="4"/>
      <c r="J136" s="4"/>
      <c r="K136" s="4"/>
      <c r="L136" s="4"/>
      <c r="M136" s="4"/>
      <c r="N136" s="7"/>
      <c r="O136" s="4"/>
      <c r="W136" s="15"/>
    </row>
    <row r="137" spans="7:23" ht="12.75">
      <c r="G137" s="2"/>
      <c r="H137" s="2"/>
      <c r="I137" s="4"/>
      <c r="J137" s="4"/>
      <c r="K137" s="4"/>
      <c r="L137" s="4"/>
      <c r="M137" s="4"/>
      <c r="N137" s="7"/>
      <c r="O137" s="4"/>
      <c r="W137" s="15"/>
    </row>
    <row r="138" spans="7:23" ht="12.75">
      <c r="G138" s="2"/>
      <c r="H138" s="2"/>
      <c r="I138" s="4"/>
      <c r="J138" s="4"/>
      <c r="K138" s="4"/>
      <c r="L138" s="4"/>
      <c r="M138" s="4"/>
      <c r="N138" s="7"/>
      <c r="O138" s="4"/>
      <c r="W138" s="15"/>
    </row>
    <row r="139" spans="7:23" ht="12.75">
      <c r="G139" s="2"/>
      <c r="H139" s="2"/>
      <c r="I139" s="4"/>
      <c r="J139" s="4"/>
      <c r="K139" s="4"/>
      <c r="L139" s="4"/>
      <c r="M139" s="4"/>
      <c r="N139" s="7"/>
      <c r="O139" s="4"/>
      <c r="W139" s="15"/>
    </row>
    <row r="140" spans="7:23" ht="12.75">
      <c r="G140" s="2"/>
      <c r="H140" s="2"/>
      <c r="I140" s="4"/>
      <c r="J140" s="4"/>
      <c r="K140" s="4"/>
      <c r="L140" s="4"/>
      <c r="M140" s="4"/>
      <c r="N140" s="7"/>
      <c r="O140" s="4"/>
      <c r="W140" s="15"/>
    </row>
    <row r="141" spans="7:23" ht="12.75">
      <c r="G141" s="2"/>
      <c r="H141" s="2"/>
      <c r="I141" s="4"/>
      <c r="J141" s="4"/>
      <c r="K141" s="4"/>
      <c r="L141" s="4"/>
      <c r="M141" s="4"/>
      <c r="N141" s="7"/>
      <c r="O141" s="4"/>
      <c r="W141" s="15"/>
    </row>
    <row r="142" spans="7:23" ht="12.75">
      <c r="G142" s="2"/>
      <c r="H142" s="2"/>
      <c r="I142" s="4"/>
      <c r="J142" s="4"/>
      <c r="K142" s="4"/>
      <c r="L142" s="4"/>
      <c r="M142" s="4"/>
      <c r="N142" s="7"/>
      <c r="O142" s="4"/>
      <c r="W142" s="15"/>
    </row>
    <row r="143" spans="7:23" ht="12.75">
      <c r="G143" s="2"/>
      <c r="H143" s="2"/>
      <c r="I143" s="4"/>
      <c r="J143" s="4"/>
      <c r="K143" s="4"/>
      <c r="L143" s="4"/>
      <c r="M143" s="4"/>
      <c r="N143" s="7"/>
      <c r="O143" s="4"/>
      <c r="W143" s="15"/>
    </row>
    <row r="144" spans="7:23" ht="12.75">
      <c r="G144" s="2"/>
      <c r="H144" s="2"/>
      <c r="I144" s="4"/>
      <c r="J144" s="4"/>
      <c r="K144" s="4"/>
      <c r="L144" s="4"/>
      <c r="M144" s="4"/>
      <c r="N144" s="7"/>
      <c r="O144" s="4"/>
      <c r="W144" s="15"/>
    </row>
    <row r="145" spans="7:23" ht="12.75">
      <c r="G145" s="2"/>
      <c r="H145" s="2"/>
      <c r="I145" s="4"/>
      <c r="J145" s="4"/>
      <c r="K145" s="4"/>
      <c r="L145" s="4"/>
      <c r="M145" s="4"/>
      <c r="N145" s="7"/>
      <c r="O145" s="4"/>
      <c r="W145" s="15"/>
    </row>
    <row r="146" spans="7:23" ht="12.75">
      <c r="G146" s="2"/>
      <c r="H146" s="2"/>
      <c r="I146" s="4"/>
      <c r="J146" s="4"/>
      <c r="K146" s="4"/>
      <c r="L146" s="4"/>
      <c r="M146" s="4"/>
      <c r="N146" s="7"/>
      <c r="O146" s="4"/>
      <c r="W146" s="15"/>
    </row>
    <row r="147" spans="7:23" ht="12.75">
      <c r="G147" s="2"/>
      <c r="H147" s="2"/>
      <c r="I147" s="4"/>
      <c r="J147" s="4"/>
      <c r="K147" s="4"/>
      <c r="L147" s="4"/>
      <c r="M147" s="4"/>
      <c r="N147" s="7"/>
      <c r="O147" s="4"/>
      <c r="W147" s="15"/>
    </row>
    <row r="148" spans="7:23" ht="12.75">
      <c r="G148" s="2"/>
      <c r="H148" s="2"/>
      <c r="I148" s="4"/>
      <c r="J148" s="4"/>
      <c r="K148" s="4"/>
      <c r="L148" s="4"/>
      <c r="M148" s="4"/>
      <c r="N148" s="7"/>
      <c r="O148" s="4"/>
      <c r="W148" s="15"/>
    </row>
    <row r="149" spans="7:23" ht="12.75">
      <c r="G149" s="2"/>
      <c r="H149" s="2"/>
      <c r="I149" s="4"/>
      <c r="J149" s="4"/>
      <c r="K149" s="4"/>
      <c r="L149" s="4"/>
      <c r="M149" s="4"/>
      <c r="N149" s="7"/>
      <c r="O149" s="4"/>
      <c r="W149" s="15"/>
    </row>
    <row r="150" spans="7:23" ht="12.75">
      <c r="G150" s="2"/>
      <c r="H150" s="2"/>
      <c r="I150" s="4"/>
      <c r="J150" s="4"/>
      <c r="K150" s="4"/>
      <c r="L150" s="4"/>
      <c r="M150" s="4"/>
      <c r="N150" s="7"/>
      <c r="O150" s="4"/>
      <c r="W150" s="15"/>
    </row>
    <row r="151" spans="7:23" ht="12.75">
      <c r="G151" s="2"/>
      <c r="H151" s="2"/>
      <c r="I151" s="4"/>
      <c r="J151" s="4"/>
      <c r="K151" s="4"/>
      <c r="L151" s="4"/>
      <c r="M151" s="4"/>
      <c r="N151" s="7"/>
      <c r="O151" s="4"/>
      <c r="W151" s="15"/>
    </row>
    <row r="152" spans="7:23" ht="12.75">
      <c r="G152" s="2"/>
      <c r="H152" s="2"/>
      <c r="I152" s="4"/>
      <c r="J152" s="4"/>
      <c r="K152" s="4"/>
      <c r="L152" s="4"/>
      <c r="M152" s="4"/>
      <c r="N152" s="7"/>
      <c r="O152" s="4"/>
      <c r="W152" s="15"/>
    </row>
    <row r="153" spans="7:23" ht="12.75">
      <c r="G153" s="2"/>
      <c r="H153" s="2"/>
      <c r="I153" s="4"/>
      <c r="J153" s="4"/>
      <c r="K153" s="4"/>
      <c r="L153" s="4"/>
      <c r="M153" s="4"/>
      <c r="N153" s="7"/>
      <c r="O153" s="4"/>
      <c r="W153" s="15"/>
    </row>
    <row r="154" spans="7:23" ht="12.75">
      <c r="G154" s="2"/>
      <c r="H154" s="2"/>
      <c r="I154" s="4"/>
      <c r="J154" s="4"/>
      <c r="K154" s="4"/>
      <c r="L154" s="4"/>
      <c r="M154" s="4"/>
      <c r="N154" s="7"/>
      <c r="O154" s="4"/>
      <c r="W154" s="15"/>
    </row>
    <row r="155" spans="7:23" ht="12.75">
      <c r="G155" s="2"/>
      <c r="H155" s="2"/>
      <c r="I155" s="4"/>
      <c r="J155" s="4"/>
      <c r="K155" s="4"/>
      <c r="L155" s="4"/>
      <c r="M155" s="4"/>
      <c r="N155" s="7"/>
      <c r="O155" s="4"/>
      <c r="W155" s="15"/>
    </row>
    <row r="156" spans="7:23" ht="12.75">
      <c r="G156" s="2"/>
      <c r="H156" s="2"/>
      <c r="I156" s="4"/>
      <c r="J156" s="4"/>
      <c r="K156" s="4"/>
      <c r="L156" s="4"/>
      <c r="M156" s="4"/>
      <c r="N156" s="7"/>
      <c r="O156" s="4"/>
      <c r="W156" s="15"/>
    </row>
    <row r="157" spans="7:23" ht="12.75">
      <c r="G157" s="2"/>
      <c r="H157" s="2"/>
      <c r="I157" s="4"/>
      <c r="J157" s="4"/>
      <c r="K157" s="4"/>
      <c r="L157" s="4"/>
      <c r="M157" s="4"/>
      <c r="N157" s="7"/>
      <c r="O157" s="4"/>
      <c r="W157" s="15"/>
    </row>
    <row r="158" spans="7:23" ht="12.75">
      <c r="G158" s="2"/>
      <c r="H158" s="2"/>
      <c r="I158" s="4"/>
      <c r="J158" s="4"/>
      <c r="K158" s="4"/>
      <c r="L158" s="4"/>
      <c r="M158" s="4"/>
      <c r="N158" s="7"/>
      <c r="O158" s="4"/>
      <c r="W158" s="15"/>
    </row>
    <row r="159" spans="7:23" ht="12.75">
      <c r="G159" s="2"/>
      <c r="H159" s="2"/>
      <c r="I159" s="4"/>
      <c r="J159" s="4"/>
      <c r="K159" s="4"/>
      <c r="L159" s="4"/>
      <c r="M159" s="4"/>
      <c r="N159" s="7"/>
      <c r="O159" s="4"/>
      <c r="W159" s="15"/>
    </row>
    <row r="160" spans="7:23" ht="12.75">
      <c r="G160" s="2"/>
      <c r="H160" s="2"/>
      <c r="I160" s="4"/>
      <c r="J160" s="4"/>
      <c r="K160" s="4"/>
      <c r="L160" s="4"/>
      <c r="M160" s="4"/>
      <c r="N160" s="7"/>
      <c r="O160" s="4"/>
      <c r="W160" s="15"/>
    </row>
    <row r="161" spans="7:23" ht="12.75">
      <c r="G161" s="2"/>
      <c r="H161" s="2"/>
      <c r="I161" s="4"/>
      <c r="J161" s="4"/>
      <c r="K161" s="4"/>
      <c r="L161" s="4"/>
      <c r="M161" s="4"/>
      <c r="N161" s="7"/>
      <c r="O161" s="4"/>
      <c r="W161" s="15"/>
    </row>
    <row r="162" spans="7:23" ht="12.75">
      <c r="G162" s="2"/>
      <c r="H162" s="2"/>
      <c r="I162" s="4"/>
      <c r="J162" s="4"/>
      <c r="K162" s="4"/>
      <c r="L162" s="4"/>
      <c r="M162" s="4"/>
      <c r="N162" s="7"/>
      <c r="O162" s="4"/>
      <c r="W162" s="15"/>
    </row>
    <row r="163" spans="7:23" ht="12.75">
      <c r="G163" s="2"/>
      <c r="H163" s="2"/>
      <c r="I163" s="4"/>
      <c r="J163" s="4"/>
      <c r="K163" s="4"/>
      <c r="L163" s="4"/>
      <c r="M163" s="4"/>
      <c r="N163" s="7"/>
      <c r="O163" s="4"/>
      <c r="W163" s="15"/>
    </row>
    <row r="164" spans="7:23" ht="12.75">
      <c r="G164" s="2"/>
      <c r="H164" s="2"/>
      <c r="I164" s="4"/>
      <c r="J164" s="4"/>
      <c r="K164" s="4"/>
      <c r="L164" s="4"/>
      <c r="M164" s="4"/>
      <c r="N164" s="7"/>
      <c r="O164" s="4"/>
      <c r="W164" s="15"/>
    </row>
    <row r="165" spans="7:23" ht="12.75">
      <c r="G165" s="2"/>
      <c r="H165" s="2"/>
      <c r="I165" s="4"/>
      <c r="J165" s="4"/>
      <c r="K165" s="4"/>
      <c r="L165" s="4"/>
      <c r="M165" s="4"/>
      <c r="N165" s="7"/>
      <c r="O165" s="4"/>
      <c r="W165" s="15"/>
    </row>
    <row r="166" spans="7:23" ht="12.75">
      <c r="G166" s="2"/>
      <c r="H166" s="2"/>
      <c r="I166" s="4"/>
      <c r="J166" s="4"/>
      <c r="K166" s="4"/>
      <c r="L166" s="4"/>
      <c r="M166" s="4"/>
      <c r="N166" s="7"/>
      <c r="O166" s="4"/>
      <c r="W166" s="15"/>
    </row>
    <row r="167" spans="7:23" ht="12.75">
      <c r="G167" s="2"/>
      <c r="H167" s="2"/>
      <c r="I167" s="4"/>
      <c r="J167" s="4"/>
      <c r="K167" s="4"/>
      <c r="L167" s="4"/>
      <c r="M167" s="4"/>
      <c r="N167" s="7"/>
      <c r="O167" s="4"/>
      <c r="W167" s="15"/>
    </row>
    <row r="168" spans="7:23" ht="12.75">
      <c r="G168" s="2"/>
      <c r="H168" s="2"/>
      <c r="I168" s="4"/>
      <c r="J168" s="4"/>
      <c r="K168" s="4"/>
      <c r="L168" s="4"/>
      <c r="M168" s="4"/>
      <c r="N168" s="7"/>
      <c r="O168" s="4"/>
      <c r="W168" s="15"/>
    </row>
    <row r="169" spans="7:23" ht="12.75">
      <c r="G169" s="2"/>
      <c r="H169" s="2"/>
      <c r="I169" s="4"/>
      <c r="J169" s="4"/>
      <c r="K169" s="4"/>
      <c r="L169" s="4"/>
      <c r="M169" s="4"/>
      <c r="N169" s="7"/>
      <c r="O169" s="4"/>
      <c r="W169" s="15"/>
    </row>
    <row r="170" spans="7:23" ht="12.75">
      <c r="G170" s="2"/>
      <c r="H170" s="2"/>
      <c r="I170" s="4"/>
      <c r="J170" s="4"/>
      <c r="K170" s="4"/>
      <c r="L170" s="4"/>
      <c r="M170" s="4"/>
      <c r="N170" s="7"/>
      <c r="O170" s="4"/>
      <c r="W170" s="15"/>
    </row>
    <row r="171" spans="7:23" ht="12.75">
      <c r="G171" s="2"/>
      <c r="H171" s="2"/>
      <c r="I171" s="4"/>
      <c r="J171" s="4"/>
      <c r="K171" s="4"/>
      <c r="L171" s="4"/>
      <c r="M171" s="4"/>
      <c r="N171" s="7"/>
      <c r="O171" s="4"/>
      <c r="W171" s="15"/>
    </row>
    <row r="172" spans="7:23" ht="12.75">
      <c r="G172" s="2"/>
      <c r="H172" s="2"/>
      <c r="I172" s="4"/>
      <c r="J172" s="4"/>
      <c r="K172" s="4"/>
      <c r="L172" s="4"/>
      <c r="M172" s="4"/>
      <c r="N172" s="7"/>
      <c r="O172" s="4"/>
      <c r="W172" s="15"/>
    </row>
    <row r="173" spans="7:23" ht="12.75">
      <c r="G173" s="2"/>
      <c r="H173" s="2"/>
      <c r="I173" s="4"/>
      <c r="J173" s="4"/>
      <c r="K173" s="4"/>
      <c r="L173" s="4"/>
      <c r="M173" s="4"/>
      <c r="N173" s="7"/>
      <c r="O173" s="4"/>
      <c r="W173" s="15"/>
    </row>
    <row r="174" spans="7:23" ht="12.75">
      <c r="G174" s="2"/>
      <c r="H174" s="2"/>
      <c r="I174" s="4"/>
      <c r="J174" s="4"/>
      <c r="K174" s="4"/>
      <c r="L174" s="4"/>
      <c r="M174" s="4"/>
      <c r="N174" s="7"/>
      <c r="O174" s="4"/>
      <c r="W174" s="15"/>
    </row>
    <row r="175" spans="7:23" ht="12.75">
      <c r="G175" s="2"/>
      <c r="H175" s="2"/>
      <c r="I175" s="4"/>
      <c r="J175" s="4"/>
      <c r="K175" s="4"/>
      <c r="L175" s="4"/>
      <c r="M175" s="4"/>
      <c r="N175" s="7"/>
      <c r="O175" s="4"/>
      <c r="W175" s="15"/>
    </row>
    <row r="176" spans="7:23" ht="12.75">
      <c r="G176" s="2"/>
      <c r="H176" s="2"/>
      <c r="I176" s="4"/>
      <c r="J176" s="4"/>
      <c r="K176" s="4"/>
      <c r="L176" s="4"/>
      <c r="M176" s="4"/>
      <c r="N176" s="7"/>
      <c r="O176" s="4"/>
      <c r="W176" s="15"/>
    </row>
    <row r="177" spans="7:23" ht="12.75">
      <c r="G177" s="2"/>
      <c r="H177" s="2"/>
      <c r="I177" s="4"/>
      <c r="J177" s="4"/>
      <c r="K177" s="4"/>
      <c r="L177" s="4"/>
      <c r="M177" s="4"/>
      <c r="N177" s="7"/>
      <c r="O177" s="4"/>
      <c r="W177" s="15"/>
    </row>
    <row r="178" spans="7:23" ht="12.75">
      <c r="G178" s="2"/>
      <c r="H178" s="2"/>
      <c r="I178" s="4"/>
      <c r="J178" s="4"/>
      <c r="K178" s="4"/>
      <c r="L178" s="4"/>
      <c r="M178" s="4"/>
      <c r="N178" s="7"/>
      <c r="O178" s="4"/>
      <c r="W178" s="15"/>
    </row>
    <row r="179" spans="7:23" ht="12.75">
      <c r="G179" s="2"/>
      <c r="H179" s="2"/>
      <c r="I179" s="4"/>
      <c r="J179" s="4"/>
      <c r="K179" s="4"/>
      <c r="L179" s="4"/>
      <c r="M179" s="4"/>
      <c r="N179" s="7"/>
      <c r="O179" s="4"/>
      <c r="W179" s="15"/>
    </row>
    <row r="180" spans="7:23" ht="12.75">
      <c r="G180" s="2"/>
      <c r="H180" s="2"/>
      <c r="I180" s="4"/>
      <c r="J180" s="4"/>
      <c r="K180" s="4"/>
      <c r="L180" s="4"/>
      <c r="M180" s="4"/>
      <c r="N180" s="7"/>
      <c r="O180" s="4"/>
      <c r="W180" s="15"/>
    </row>
    <row r="181" spans="7:23" ht="12.75">
      <c r="G181" s="2"/>
      <c r="H181" s="2"/>
      <c r="I181" s="4"/>
      <c r="J181" s="4"/>
      <c r="K181" s="4"/>
      <c r="L181" s="4"/>
      <c r="M181" s="4"/>
      <c r="N181" s="7"/>
      <c r="O181" s="4"/>
      <c r="W181" s="15"/>
    </row>
    <row r="182" spans="7:23" ht="12.75">
      <c r="G182" s="2"/>
      <c r="H182" s="2"/>
      <c r="I182" s="4"/>
      <c r="J182" s="4"/>
      <c r="K182" s="4"/>
      <c r="L182" s="4"/>
      <c r="M182" s="4"/>
      <c r="N182" s="7"/>
      <c r="O182" s="4"/>
      <c r="W182" s="15"/>
    </row>
    <row r="183" spans="7:23" ht="12.75">
      <c r="G183" s="2"/>
      <c r="H183" s="2"/>
      <c r="I183" s="4"/>
      <c r="J183" s="4"/>
      <c r="K183" s="4"/>
      <c r="L183" s="4"/>
      <c r="M183" s="4"/>
      <c r="N183" s="7"/>
      <c r="O183" s="4"/>
      <c r="W183" s="15"/>
    </row>
    <row r="184" spans="7:23" ht="12.75">
      <c r="G184" s="2"/>
      <c r="H184" s="2"/>
      <c r="I184" s="4"/>
      <c r="J184" s="4"/>
      <c r="K184" s="4"/>
      <c r="L184" s="4"/>
      <c r="M184" s="4"/>
      <c r="N184" s="7"/>
      <c r="O184" s="4"/>
      <c r="W184" s="15"/>
    </row>
    <row r="185" spans="7:23" ht="12.75">
      <c r="G185" s="2"/>
      <c r="H185" s="2"/>
      <c r="I185" s="4"/>
      <c r="J185" s="4"/>
      <c r="K185" s="4"/>
      <c r="L185" s="4"/>
      <c r="M185" s="4"/>
      <c r="N185" s="7"/>
      <c r="O185" s="4"/>
      <c r="W185" s="15"/>
    </row>
    <row r="186" spans="7:23" ht="12.75">
      <c r="G186" s="2"/>
      <c r="H186" s="2"/>
      <c r="I186" s="4"/>
      <c r="J186" s="4"/>
      <c r="K186" s="4"/>
      <c r="L186" s="4"/>
      <c r="M186" s="4"/>
      <c r="N186" s="7"/>
      <c r="O186" s="4"/>
      <c r="W186" s="15"/>
    </row>
    <row r="187" spans="7:23" ht="12.75">
      <c r="G187" s="2"/>
      <c r="H187" s="2"/>
      <c r="I187" s="4"/>
      <c r="J187" s="4"/>
      <c r="K187" s="4"/>
      <c r="L187" s="4"/>
      <c r="M187" s="4"/>
      <c r="N187" s="7"/>
      <c r="O187" s="4"/>
      <c r="W187" s="15"/>
    </row>
    <row r="188" spans="7:23" ht="12.75">
      <c r="G188" s="2"/>
      <c r="H188" s="2"/>
      <c r="I188" s="4"/>
      <c r="J188" s="4"/>
      <c r="K188" s="4"/>
      <c r="L188" s="4"/>
      <c r="M188" s="4"/>
      <c r="N188" s="7"/>
      <c r="O188" s="4"/>
      <c r="W188" s="15"/>
    </row>
    <row r="189" spans="7:23" ht="12.75">
      <c r="G189" s="2"/>
      <c r="H189" s="2"/>
      <c r="I189" s="4"/>
      <c r="J189" s="4"/>
      <c r="K189" s="4"/>
      <c r="L189" s="4"/>
      <c r="M189" s="4"/>
      <c r="N189" s="7"/>
      <c r="O189" s="4"/>
      <c r="W189" s="15"/>
    </row>
    <row r="190" spans="7:23" ht="12.75">
      <c r="G190" s="2"/>
      <c r="H190" s="2"/>
      <c r="I190" s="4"/>
      <c r="J190" s="4"/>
      <c r="K190" s="4"/>
      <c r="L190" s="4"/>
      <c r="M190" s="4"/>
      <c r="N190" s="7"/>
      <c r="O190" s="4"/>
      <c r="W190" s="15"/>
    </row>
    <row r="191" spans="7:23" ht="12.75">
      <c r="G191" s="2"/>
      <c r="H191" s="2"/>
      <c r="I191" s="4"/>
      <c r="J191" s="4"/>
      <c r="K191" s="4"/>
      <c r="L191" s="4"/>
      <c r="M191" s="4"/>
      <c r="N191" s="7"/>
      <c r="O191" s="4"/>
      <c r="W191" s="15"/>
    </row>
    <row r="192" spans="7:23" ht="12.75">
      <c r="G192" s="2"/>
      <c r="H192" s="2"/>
      <c r="I192" s="4"/>
      <c r="J192" s="4"/>
      <c r="K192" s="4"/>
      <c r="L192" s="4"/>
      <c r="M192" s="4"/>
      <c r="N192" s="7"/>
      <c r="O192" s="4"/>
      <c r="W192" s="15"/>
    </row>
    <row r="193" spans="7:23" ht="12.75">
      <c r="G193" s="2"/>
      <c r="H193" s="2"/>
      <c r="I193" s="4"/>
      <c r="J193" s="4"/>
      <c r="K193" s="4"/>
      <c r="L193" s="4"/>
      <c r="M193" s="4"/>
      <c r="N193" s="7"/>
      <c r="O193" s="4"/>
      <c r="W193" s="15"/>
    </row>
    <row r="194" spans="7:23" ht="12.75">
      <c r="G194" s="2"/>
      <c r="H194" s="2"/>
      <c r="I194" s="4"/>
      <c r="J194" s="4"/>
      <c r="K194" s="4"/>
      <c r="L194" s="4"/>
      <c r="M194" s="4"/>
      <c r="N194" s="7"/>
      <c r="O194" s="4"/>
      <c r="W194" s="15"/>
    </row>
    <row r="195" spans="7:23" ht="12.75">
      <c r="G195" s="2"/>
      <c r="H195" s="2"/>
      <c r="I195" s="4"/>
      <c r="J195" s="4"/>
      <c r="K195" s="4"/>
      <c r="L195" s="4"/>
      <c r="M195" s="4"/>
      <c r="N195" s="7"/>
      <c r="O195" s="4"/>
      <c r="W195" s="15"/>
    </row>
    <row r="196" spans="7:23" ht="12.75">
      <c r="G196" s="2"/>
      <c r="H196" s="2"/>
      <c r="I196" s="4"/>
      <c r="J196" s="4"/>
      <c r="K196" s="4"/>
      <c r="L196" s="4"/>
      <c r="M196" s="4"/>
      <c r="N196" s="7"/>
      <c r="O196" s="4"/>
      <c r="W196" s="15"/>
    </row>
    <row r="197" spans="7:23" ht="12.75">
      <c r="G197" s="2"/>
      <c r="H197" s="2"/>
      <c r="I197" s="4"/>
      <c r="J197" s="4"/>
      <c r="K197" s="4"/>
      <c r="L197" s="4"/>
      <c r="M197" s="4"/>
      <c r="N197" s="7"/>
      <c r="O197" s="4"/>
      <c r="W197" s="15"/>
    </row>
    <row r="198" spans="7:23" ht="12.75">
      <c r="G198" s="2"/>
      <c r="H198" s="2"/>
      <c r="I198" s="4"/>
      <c r="J198" s="4"/>
      <c r="K198" s="4"/>
      <c r="L198" s="4"/>
      <c r="M198" s="4"/>
      <c r="N198" s="7"/>
      <c r="O198" s="4"/>
      <c r="W198" s="15"/>
    </row>
    <row r="199" spans="7:23" ht="12.75">
      <c r="G199" s="2"/>
      <c r="H199" s="2"/>
      <c r="I199" s="4"/>
      <c r="J199" s="4"/>
      <c r="K199" s="4"/>
      <c r="L199" s="4"/>
      <c r="M199" s="4"/>
      <c r="N199" s="7"/>
      <c r="O199" s="4"/>
      <c r="W199" s="15"/>
    </row>
    <row r="200" spans="7:23" ht="12.75">
      <c r="G200" s="2"/>
      <c r="H200" s="2"/>
      <c r="I200" s="4"/>
      <c r="J200" s="4"/>
      <c r="K200" s="4"/>
      <c r="L200" s="4"/>
      <c r="M200" s="4"/>
      <c r="N200" s="7"/>
      <c r="O200" s="4"/>
      <c r="W200" s="15"/>
    </row>
    <row r="201" spans="7:23" ht="12.75">
      <c r="G201" s="2"/>
      <c r="H201" s="2"/>
      <c r="I201" s="4"/>
      <c r="J201" s="4"/>
      <c r="K201" s="4"/>
      <c r="L201" s="4"/>
      <c r="M201" s="4"/>
      <c r="N201" s="7"/>
      <c r="O201" s="4"/>
      <c r="W201" s="15"/>
    </row>
    <row r="202" spans="7:23" ht="12.75">
      <c r="G202" s="2"/>
      <c r="H202" s="2"/>
      <c r="I202" s="4"/>
      <c r="J202" s="4"/>
      <c r="K202" s="4"/>
      <c r="L202" s="4"/>
      <c r="M202" s="4"/>
      <c r="N202" s="7"/>
      <c r="O202" s="4"/>
      <c r="W202" s="15"/>
    </row>
    <row r="203" spans="7:23" ht="12.75">
      <c r="G203" s="2"/>
      <c r="H203" s="2"/>
      <c r="I203" s="4"/>
      <c r="J203" s="4"/>
      <c r="K203" s="4"/>
      <c r="L203" s="4"/>
      <c r="M203" s="4"/>
      <c r="N203" s="7"/>
      <c r="O203" s="4"/>
      <c r="W203" s="15"/>
    </row>
    <row r="204" spans="7:23" ht="12.75">
      <c r="G204" s="2"/>
      <c r="H204" s="2"/>
      <c r="I204" s="4"/>
      <c r="J204" s="4"/>
      <c r="K204" s="4"/>
      <c r="L204" s="4"/>
      <c r="M204" s="4"/>
      <c r="N204" s="7"/>
      <c r="O204" s="4"/>
      <c r="W204" s="15"/>
    </row>
    <row r="205" spans="7:23" ht="12.75">
      <c r="G205" s="2"/>
      <c r="H205" s="2"/>
      <c r="I205" s="4"/>
      <c r="J205" s="4"/>
      <c r="K205" s="4"/>
      <c r="L205" s="4"/>
      <c r="M205" s="4"/>
      <c r="N205" s="7"/>
      <c r="O205" s="4"/>
      <c r="W205" s="15"/>
    </row>
    <row r="206" spans="7:23" ht="12.75">
      <c r="G206" s="2"/>
      <c r="H206" s="2"/>
      <c r="I206" s="4"/>
      <c r="J206" s="4"/>
      <c r="K206" s="4"/>
      <c r="L206" s="4"/>
      <c r="M206" s="4"/>
      <c r="N206" s="7"/>
      <c r="O206" s="4"/>
      <c r="W206" s="15"/>
    </row>
    <row r="207" spans="7:23" ht="12.75">
      <c r="G207" s="2"/>
      <c r="H207" s="2"/>
      <c r="I207" s="4"/>
      <c r="J207" s="4"/>
      <c r="K207" s="4"/>
      <c r="L207" s="4"/>
      <c r="M207" s="4"/>
      <c r="N207" s="7"/>
      <c r="O207" s="4"/>
      <c r="W207" s="15"/>
    </row>
    <row r="208" spans="7:23" ht="12.75">
      <c r="G208" s="2"/>
      <c r="H208" s="2"/>
      <c r="I208" s="4"/>
      <c r="J208" s="4"/>
      <c r="K208" s="4"/>
      <c r="L208" s="4"/>
      <c r="M208" s="4"/>
      <c r="N208" s="7"/>
      <c r="O208" s="4"/>
      <c r="W208" s="15"/>
    </row>
    <row r="209" spans="7:23" ht="12.75">
      <c r="G209" s="2"/>
      <c r="H209" s="2"/>
      <c r="I209" s="4"/>
      <c r="J209" s="4"/>
      <c r="K209" s="4"/>
      <c r="L209" s="4"/>
      <c r="M209" s="4"/>
      <c r="N209" s="7"/>
      <c r="O209" s="4"/>
      <c r="W209" s="15"/>
    </row>
    <row r="210" spans="7:23" ht="12.75">
      <c r="G210" s="2"/>
      <c r="H210" s="2"/>
      <c r="I210" s="4"/>
      <c r="J210" s="4"/>
      <c r="K210" s="4"/>
      <c r="L210" s="4"/>
      <c r="M210" s="4"/>
      <c r="N210" s="7"/>
      <c r="O210" s="4"/>
      <c r="W210" s="15"/>
    </row>
    <row r="211" spans="7:23" ht="12.75">
      <c r="G211" s="2"/>
      <c r="H211" s="2"/>
      <c r="I211" s="4"/>
      <c r="J211" s="4"/>
      <c r="K211" s="4"/>
      <c r="L211" s="4"/>
      <c r="M211" s="4"/>
      <c r="N211" s="7"/>
      <c r="O211" s="4"/>
      <c r="W211" s="15"/>
    </row>
    <row r="212" spans="7:23" ht="12.75">
      <c r="G212" s="2"/>
      <c r="H212" s="2"/>
      <c r="I212" s="4"/>
      <c r="J212" s="4"/>
      <c r="K212" s="4"/>
      <c r="L212" s="4"/>
      <c r="M212" s="4"/>
      <c r="N212" s="7"/>
      <c r="O212" s="4"/>
      <c r="W212" s="15"/>
    </row>
    <row r="213" spans="7:23" ht="12.75">
      <c r="G213" s="2"/>
      <c r="H213" s="2"/>
      <c r="I213" s="4"/>
      <c r="J213" s="4"/>
      <c r="K213" s="4"/>
      <c r="L213" s="4"/>
      <c r="M213" s="4"/>
      <c r="N213" s="7"/>
      <c r="O213" s="4"/>
      <c r="W213" s="15"/>
    </row>
    <row r="214" spans="7:23" ht="12.75">
      <c r="G214" s="2"/>
      <c r="H214" s="2"/>
      <c r="I214" s="4"/>
      <c r="J214" s="4"/>
      <c r="K214" s="4"/>
      <c r="L214" s="4"/>
      <c r="M214" s="4"/>
      <c r="N214" s="7"/>
      <c r="O214" s="4"/>
      <c r="W214" s="15"/>
    </row>
    <row r="215" spans="7:23" ht="12.75">
      <c r="G215" s="2"/>
      <c r="H215" s="2"/>
      <c r="I215" s="4"/>
      <c r="J215" s="4"/>
      <c r="K215" s="4"/>
      <c r="L215" s="4"/>
      <c r="M215" s="4"/>
      <c r="N215" s="7"/>
      <c r="O215" s="4"/>
      <c r="W215" s="15"/>
    </row>
    <row r="216" spans="7:23" ht="12.75">
      <c r="G216" s="2"/>
      <c r="H216" s="2"/>
      <c r="I216" s="4"/>
      <c r="J216" s="4"/>
      <c r="K216" s="4"/>
      <c r="L216" s="4"/>
      <c r="M216" s="4"/>
      <c r="N216" s="7"/>
      <c r="O216" s="4"/>
      <c r="W216" s="15"/>
    </row>
    <row r="217" spans="7:23" ht="12.75">
      <c r="G217" s="2"/>
      <c r="H217" s="2"/>
      <c r="I217" s="4"/>
      <c r="J217" s="4"/>
      <c r="K217" s="4"/>
      <c r="L217" s="4"/>
      <c r="M217" s="4"/>
      <c r="N217" s="7"/>
      <c r="O217" s="4"/>
      <c r="W217" s="15"/>
    </row>
    <row r="218" spans="7:23" ht="12.75">
      <c r="G218" s="2"/>
      <c r="H218" s="2"/>
      <c r="I218" s="4"/>
      <c r="J218" s="4"/>
      <c r="K218" s="4"/>
      <c r="L218" s="4"/>
      <c r="M218" s="4"/>
      <c r="N218" s="7"/>
      <c r="O218" s="4"/>
      <c r="W218" s="15"/>
    </row>
    <row r="219" spans="7:23" ht="12.75">
      <c r="G219" s="2"/>
      <c r="H219" s="2"/>
      <c r="I219" s="4"/>
      <c r="J219" s="4"/>
      <c r="K219" s="4"/>
      <c r="L219" s="4"/>
      <c r="M219" s="4"/>
      <c r="N219" s="7"/>
      <c r="O219" s="4"/>
      <c r="W219" s="15"/>
    </row>
    <row r="220" spans="7:23" ht="12.75">
      <c r="G220" s="2"/>
      <c r="H220" s="2"/>
      <c r="I220" s="4"/>
      <c r="J220" s="4"/>
      <c r="K220" s="4"/>
      <c r="L220" s="4"/>
      <c r="M220" s="4"/>
      <c r="N220" s="7"/>
      <c r="O220" s="4"/>
      <c r="W220" s="15"/>
    </row>
    <row r="221" spans="7:23" ht="12.75">
      <c r="G221" s="2"/>
      <c r="H221" s="2"/>
      <c r="I221" s="4"/>
      <c r="J221" s="4"/>
      <c r="K221" s="4"/>
      <c r="L221" s="4"/>
      <c r="M221" s="4"/>
      <c r="N221" s="7"/>
      <c r="O221" s="4"/>
      <c r="W221" s="15"/>
    </row>
    <row r="222" spans="7:23" ht="12.75">
      <c r="G222" s="2"/>
      <c r="H222" s="2"/>
      <c r="I222" s="4"/>
      <c r="J222" s="4"/>
      <c r="K222" s="4"/>
      <c r="L222" s="4"/>
      <c r="M222" s="4"/>
      <c r="N222" s="7"/>
      <c r="O222" s="4"/>
      <c r="W222" s="15"/>
    </row>
    <row r="223" spans="7:23" ht="12.75">
      <c r="G223" s="2"/>
      <c r="H223" s="2"/>
      <c r="I223" s="4"/>
      <c r="J223" s="4"/>
      <c r="K223" s="4"/>
      <c r="L223" s="4"/>
      <c r="M223" s="4"/>
      <c r="N223" s="7"/>
      <c r="O223" s="4"/>
      <c r="W223" s="15"/>
    </row>
    <row r="224" spans="7:23" ht="12.75">
      <c r="G224" s="2"/>
      <c r="H224" s="2"/>
      <c r="I224" s="4"/>
      <c r="J224" s="4"/>
      <c r="K224" s="4"/>
      <c r="L224" s="4"/>
      <c r="M224" s="4"/>
      <c r="N224" s="7"/>
      <c r="O224" s="4"/>
      <c r="W224" s="15"/>
    </row>
    <row r="225" spans="7:23" ht="12.75">
      <c r="G225" s="2"/>
      <c r="H225" s="2"/>
      <c r="I225" s="4"/>
      <c r="J225" s="4"/>
      <c r="K225" s="4"/>
      <c r="L225" s="4"/>
      <c r="M225" s="4"/>
      <c r="N225" s="7"/>
      <c r="O225" s="4"/>
      <c r="W225" s="15"/>
    </row>
    <row r="226" spans="7:23" ht="12.75">
      <c r="G226" s="2"/>
      <c r="H226" s="2"/>
      <c r="I226" s="4"/>
      <c r="J226" s="4"/>
      <c r="K226" s="4"/>
      <c r="L226" s="4"/>
      <c r="M226" s="4"/>
      <c r="N226" s="7"/>
      <c r="O226" s="4"/>
      <c r="W226" s="15"/>
    </row>
    <row r="227" spans="7:23" ht="12.75">
      <c r="G227" s="2"/>
      <c r="H227" s="2"/>
      <c r="I227" s="4"/>
      <c r="J227" s="4"/>
      <c r="K227" s="4"/>
      <c r="L227" s="4"/>
      <c r="M227" s="4"/>
      <c r="N227" s="7"/>
      <c r="O227" s="4"/>
      <c r="W227" s="15"/>
    </row>
    <row r="228" spans="7:23" ht="12.75">
      <c r="G228" s="2"/>
      <c r="H228" s="2"/>
      <c r="I228" s="4"/>
      <c r="J228" s="4"/>
      <c r="K228" s="4"/>
      <c r="L228" s="4"/>
      <c r="M228" s="4"/>
      <c r="N228" s="7"/>
      <c r="O228" s="4"/>
      <c r="W228" s="15"/>
    </row>
    <row r="229" spans="7:23" ht="12.75">
      <c r="G229" s="2"/>
      <c r="H229" s="2"/>
      <c r="I229" s="4"/>
      <c r="J229" s="4"/>
      <c r="K229" s="4"/>
      <c r="L229" s="4"/>
      <c r="M229" s="4"/>
      <c r="N229" s="7"/>
      <c r="O229" s="4"/>
      <c r="W229" s="15"/>
    </row>
    <row r="230" spans="7:23" ht="12.75">
      <c r="G230" s="2"/>
      <c r="H230" s="2"/>
      <c r="I230" s="4"/>
      <c r="J230" s="4"/>
      <c r="K230" s="4"/>
      <c r="L230" s="4"/>
      <c r="M230" s="4"/>
      <c r="N230" s="7"/>
      <c r="O230" s="4"/>
      <c r="W230" s="15"/>
    </row>
    <row r="231" spans="7:23" ht="12.75">
      <c r="G231" s="2"/>
      <c r="H231" s="2"/>
      <c r="I231" s="4"/>
      <c r="J231" s="4"/>
      <c r="K231" s="4"/>
      <c r="L231" s="4"/>
      <c r="M231" s="4"/>
      <c r="N231" s="7"/>
      <c r="O231" s="4"/>
      <c r="W231" s="15"/>
    </row>
    <row r="232" spans="7:23" ht="12.75">
      <c r="G232" s="2"/>
      <c r="H232" s="2"/>
      <c r="I232" s="4"/>
      <c r="J232" s="4"/>
      <c r="K232" s="4"/>
      <c r="L232" s="4"/>
      <c r="M232" s="4"/>
      <c r="N232" s="7"/>
      <c r="O232" s="4"/>
      <c r="W232" s="15"/>
    </row>
    <row r="233" spans="7:23" ht="12.75">
      <c r="G233" s="2"/>
      <c r="H233" s="2"/>
      <c r="I233" s="4"/>
      <c r="J233" s="4"/>
      <c r="K233" s="4"/>
      <c r="L233" s="4"/>
      <c r="M233" s="4"/>
      <c r="N233" s="7"/>
      <c r="O233" s="4"/>
      <c r="W233" s="15"/>
    </row>
    <row r="234" spans="7:23" ht="12.75">
      <c r="G234" s="2"/>
      <c r="H234" s="2"/>
      <c r="I234" s="4"/>
      <c r="J234" s="4"/>
      <c r="K234" s="4"/>
      <c r="L234" s="4"/>
      <c r="M234" s="4"/>
      <c r="N234" s="7"/>
      <c r="O234" s="4"/>
      <c r="W234" s="15"/>
    </row>
    <row r="235" spans="7:23" ht="12.75">
      <c r="G235" s="2"/>
      <c r="H235" s="2"/>
      <c r="I235" s="4"/>
      <c r="J235" s="4"/>
      <c r="K235" s="4"/>
      <c r="L235" s="4"/>
      <c r="M235" s="4"/>
      <c r="N235" s="7"/>
      <c r="O235" s="4"/>
      <c r="W235" s="15"/>
    </row>
    <row r="236" spans="7:23" ht="12.75">
      <c r="G236" s="2"/>
      <c r="H236" s="2"/>
      <c r="I236" s="4"/>
      <c r="J236" s="4"/>
      <c r="K236" s="4"/>
      <c r="L236" s="4"/>
      <c r="M236" s="4"/>
      <c r="N236" s="7"/>
      <c r="O236" s="4"/>
      <c r="W236" s="15"/>
    </row>
    <row r="237" spans="7:23" ht="12.75">
      <c r="G237" s="2"/>
      <c r="H237" s="2"/>
      <c r="I237" s="4"/>
      <c r="J237" s="4"/>
      <c r="K237" s="4"/>
      <c r="L237" s="4"/>
      <c r="M237" s="4"/>
      <c r="N237" s="7"/>
      <c r="O237" s="4"/>
      <c r="W237" s="15"/>
    </row>
    <row r="238" spans="7:23" ht="12.75">
      <c r="G238" s="2"/>
      <c r="H238" s="2"/>
      <c r="I238" s="4"/>
      <c r="J238" s="4"/>
      <c r="K238" s="4"/>
      <c r="L238" s="4"/>
      <c r="M238" s="4"/>
      <c r="N238" s="7"/>
      <c r="O238" s="4"/>
      <c r="W238" s="15"/>
    </row>
    <row r="239" spans="7:23" ht="12.75">
      <c r="G239" s="2"/>
      <c r="H239" s="2"/>
      <c r="I239" s="4"/>
      <c r="J239" s="4"/>
      <c r="K239" s="4"/>
      <c r="L239" s="4"/>
      <c r="M239" s="4"/>
      <c r="N239" s="7"/>
      <c r="O239" s="4"/>
      <c r="W239" s="15"/>
    </row>
    <row r="240" spans="7:23" ht="12.75">
      <c r="G240" s="2"/>
      <c r="H240" s="2"/>
      <c r="I240" s="4"/>
      <c r="J240" s="4"/>
      <c r="K240" s="4"/>
      <c r="L240" s="4"/>
      <c r="M240" s="4"/>
      <c r="N240" s="7"/>
      <c r="O240" s="4"/>
      <c r="W240" s="15"/>
    </row>
    <row r="241" spans="7:23" ht="12.75">
      <c r="G241" s="2"/>
      <c r="H241" s="2"/>
      <c r="I241" s="4"/>
      <c r="J241" s="4"/>
      <c r="K241" s="4"/>
      <c r="L241" s="4"/>
      <c r="M241" s="4"/>
      <c r="N241" s="7"/>
      <c r="O241" s="4"/>
      <c r="W241" s="15"/>
    </row>
    <row r="242" spans="7:23" ht="12.75">
      <c r="G242" s="2"/>
      <c r="H242" s="2"/>
      <c r="I242" s="4"/>
      <c r="J242" s="4"/>
      <c r="K242" s="4"/>
      <c r="L242" s="4"/>
      <c r="M242" s="4"/>
      <c r="N242" s="7"/>
      <c r="O242" s="4"/>
      <c r="W242" s="15"/>
    </row>
    <row r="243" ht="12.75">
      <c r="W243" s="15"/>
    </row>
    <row r="244" ht="12.75">
      <c r="W244" s="15"/>
    </row>
    <row r="245" ht="12.75">
      <c r="W245" s="15"/>
    </row>
    <row r="246" ht="12.75">
      <c r="W246" s="15"/>
    </row>
    <row r="247" ht="12.75">
      <c r="W247" s="15"/>
    </row>
    <row r="248" ht="12.75">
      <c r="W248" s="15"/>
    </row>
    <row r="249" ht="12.75">
      <c r="W249" s="15"/>
    </row>
    <row r="250" ht="12.75">
      <c r="W250" s="15"/>
    </row>
    <row r="251" ht="12.75">
      <c r="W251" s="15"/>
    </row>
    <row r="252" ht="12.75">
      <c r="W252" s="15"/>
    </row>
    <row r="253" ht="12.75">
      <c r="W253" s="15"/>
    </row>
    <row r="254" ht="12.75">
      <c r="W254" s="15"/>
    </row>
    <row r="255" ht="12.75">
      <c r="W255" s="15"/>
    </row>
    <row r="256" ht="12.75">
      <c r="W256" s="15"/>
    </row>
    <row r="257" ht="12.75">
      <c r="W257" s="15"/>
    </row>
    <row r="258" ht="12.75">
      <c r="W258" s="15"/>
    </row>
    <row r="259" ht="12.75">
      <c r="W259" s="15"/>
    </row>
    <row r="260" ht="12.75">
      <c r="W260" s="15"/>
    </row>
    <row r="261" ht="12.75">
      <c r="W261" s="15"/>
    </row>
    <row r="262" ht="12.75">
      <c r="W262" s="15"/>
    </row>
    <row r="263" ht="12.75">
      <c r="W263" s="15"/>
    </row>
    <row r="264" ht="12.75">
      <c r="W264" s="15"/>
    </row>
    <row r="265" ht="12.75">
      <c r="W265" s="15"/>
    </row>
    <row r="266" ht="12.75">
      <c r="W266" s="15"/>
    </row>
    <row r="267" ht="12.75">
      <c r="W267" s="15"/>
    </row>
    <row r="268" ht="12.75">
      <c r="W268" s="15"/>
    </row>
    <row r="269" ht="12.75">
      <c r="W269" s="15"/>
    </row>
    <row r="270" ht="12.75">
      <c r="W270" s="15"/>
    </row>
    <row r="271" ht="12.75">
      <c r="W271" s="15"/>
    </row>
    <row r="272" ht="12.75">
      <c r="W272" s="15"/>
    </row>
    <row r="273" ht="12.75">
      <c r="W273" s="15"/>
    </row>
    <row r="274" ht="12.75">
      <c r="W274" s="15"/>
    </row>
    <row r="275" ht="12.75">
      <c r="W275" s="15"/>
    </row>
    <row r="276" ht="12.75">
      <c r="W276" s="15"/>
    </row>
    <row r="277" ht="12.75">
      <c r="W277" s="15"/>
    </row>
    <row r="278" ht="12.75">
      <c r="W278" s="15"/>
    </row>
    <row r="279" ht="12.75">
      <c r="W279" s="15"/>
    </row>
    <row r="280" ht="12.75">
      <c r="W280" s="15"/>
    </row>
    <row r="281" ht="12.75">
      <c r="W281" s="15"/>
    </row>
    <row r="282" ht="12.75">
      <c r="W282" s="15"/>
    </row>
    <row r="283" ht="12.75">
      <c r="W283" s="15"/>
    </row>
    <row r="284" ht="12.75">
      <c r="W284" s="15"/>
    </row>
    <row r="285" ht="12.75">
      <c r="W285" s="15"/>
    </row>
    <row r="286" ht="12.75">
      <c r="W286" s="15"/>
    </row>
    <row r="287" ht="12.75">
      <c r="W287" s="15"/>
    </row>
    <row r="288" ht="12.75">
      <c r="W288" s="15"/>
    </row>
    <row r="289" ht="12.75">
      <c r="W289" s="15"/>
    </row>
    <row r="290" ht="12.75">
      <c r="W290" s="15"/>
    </row>
    <row r="291" ht="12.75">
      <c r="W291" s="15"/>
    </row>
    <row r="292" ht="12.75">
      <c r="W292" s="15"/>
    </row>
    <row r="293" ht="12.75">
      <c r="W293" s="15"/>
    </row>
    <row r="294" ht="12.75">
      <c r="W294" s="15"/>
    </row>
    <row r="295" ht="12.75">
      <c r="W295" s="15"/>
    </row>
    <row r="296" ht="12.75">
      <c r="W296" s="15"/>
    </row>
    <row r="297" ht="12.75">
      <c r="W297" s="15"/>
    </row>
    <row r="298" ht="12.75">
      <c r="W298" s="15"/>
    </row>
    <row r="299" ht="12.75">
      <c r="W299" s="15"/>
    </row>
    <row r="300" ht="12.75">
      <c r="W300" s="15"/>
    </row>
    <row r="301" ht="12.75">
      <c r="W301" s="15"/>
    </row>
    <row r="302" ht="12.75">
      <c r="W302" s="15"/>
    </row>
    <row r="303" ht="12.75">
      <c r="W303" s="15"/>
    </row>
    <row r="304" ht="12.75">
      <c r="W304" s="15"/>
    </row>
    <row r="305" ht="12.75">
      <c r="W305" s="15"/>
    </row>
    <row r="306" ht="12.75">
      <c r="W306" s="15"/>
    </row>
    <row r="307" ht="12.75">
      <c r="W307" s="15"/>
    </row>
    <row r="308" ht="12.75">
      <c r="W308" s="15"/>
    </row>
    <row r="309" ht="12.75">
      <c r="W309" s="15"/>
    </row>
    <row r="310" ht="12.75">
      <c r="W310" s="15"/>
    </row>
    <row r="311" ht="12.75">
      <c r="W311" s="15"/>
    </row>
    <row r="312" ht="12.75">
      <c r="W312" s="15"/>
    </row>
    <row r="313" ht="12.75">
      <c r="W313" s="15"/>
    </row>
    <row r="314" ht="12.75">
      <c r="W314" s="15"/>
    </row>
    <row r="315" ht="12.75">
      <c r="W315" s="15"/>
    </row>
    <row r="316" ht="12.75">
      <c r="W316" s="15"/>
    </row>
    <row r="317" ht="12.75">
      <c r="W317" s="15"/>
    </row>
    <row r="318" ht="12.75">
      <c r="W318" s="15"/>
    </row>
    <row r="319" ht="12.75">
      <c r="W319" s="15"/>
    </row>
    <row r="320" ht="12.75">
      <c r="W320" s="15"/>
    </row>
    <row r="321" ht="12.75">
      <c r="W321" s="15"/>
    </row>
    <row r="322" ht="12.75">
      <c r="W322" s="15"/>
    </row>
    <row r="323" ht="12.75">
      <c r="W323" s="15"/>
    </row>
    <row r="324" ht="12.75">
      <c r="W324" s="15"/>
    </row>
    <row r="325" ht="12.75">
      <c r="W325" s="15"/>
    </row>
    <row r="326" ht="12.75">
      <c r="W326" s="15"/>
    </row>
    <row r="327" ht="12.75">
      <c r="W327" s="15"/>
    </row>
    <row r="328" ht="12.75">
      <c r="W328" s="15"/>
    </row>
    <row r="329" ht="12.75">
      <c r="W329" s="15"/>
    </row>
    <row r="330" ht="12.75">
      <c r="W330" s="15"/>
    </row>
    <row r="331" ht="12.75">
      <c r="W331" s="15"/>
    </row>
    <row r="332" ht="12.75">
      <c r="W332" s="15"/>
    </row>
    <row r="333" ht="12.75">
      <c r="W333" s="15"/>
    </row>
    <row r="334" ht="12.75">
      <c r="W334" s="15"/>
    </row>
    <row r="335" ht="12.75">
      <c r="W335" s="15"/>
    </row>
    <row r="336" ht="12.75">
      <c r="W336" s="15"/>
    </row>
    <row r="337" ht="12.75">
      <c r="W337" s="15"/>
    </row>
    <row r="338" ht="12.75">
      <c r="W338" s="15"/>
    </row>
    <row r="339" ht="12.75">
      <c r="W339" s="15"/>
    </row>
    <row r="340" ht="12.75">
      <c r="W340" s="15"/>
    </row>
    <row r="341" ht="12.75">
      <c r="W341" s="15"/>
    </row>
    <row r="342" ht="12.75">
      <c r="W342" s="15"/>
    </row>
    <row r="343" ht="12.75">
      <c r="W343" s="15"/>
    </row>
    <row r="344" ht="12.75">
      <c r="W344" s="15"/>
    </row>
    <row r="345" ht="12.75">
      <c r="W345" s="15"/>
    </row>
    <row r="346" ht="12.75">
      <c r="W346" s="15"/>
    </row>
    <row r="347" ht="12.75">
      <c r="W347" s="15"/>
    </row>
    <row r="348" ht="12.75">
      <c r="W348" s="15"/>
    </row>
    <row r="349" ht="12.75">
      <c r="W349" s="15"/>
    </row>
    <row r="350" ht="12.75">
      <c r="W350" s="15"/>
    </row>
    <row r="351" ht="12.75">
      <c r="W351" s="15"/>
    </row>
    <row r="352" ht="12.75">
      <c r="W352" s="15"/>
    </row>
    <row r="353" ht="12.75">
      <c r="W353" s="15"/>
    </row>
    <row r="354" ht="12.75">
      <c r="W354" s="15"/>
    </row>
    <row r="355" ht="12.75">
      <c r="W355" s="15"/>
    </row>
    <row r="356" ht="12.75">
      <c r="W356" s="15"/>
    </row>
    <row r="357" ht="12.75">
      <c r="W357" s="15"/>
    </row>
    <row r="358" ht="12.75">
      <c r="W358" s="15"/>
    </row>
    <row r="359" ht="12.75">
      <c r="W359" s="15"/>
    </row>
    <row r="360" ht="12.75">
      <c r="W360" s="15"/>
    </row>
    <row r="361" ht="12.75">
      <c r="W361" s="15"/>
    </row>
    <row r="362" ht="12.75">
      <c r="W362" s="15"/>
    </row>
    <row r="363" ht="12.75">
      <c r="W363" s="15"/>
    </row>
    <row r="364" ht="12.75">
      <c r="W364" s="15"/>
    </row>
    <row r="365" ht="12.75">
      <c r="W365" s="15"/>
    </row>
    <row r="366" ht="12.75">
      <c r="W366" s="15"/>
    </row>
    <row r="367" ht="12.75">
      <c r="W367" s="15"/>
    </row>
    <row r="368" ht="12.75">
      <c r="W368" s="15"/>
    </row>
    <row r="369" ht="12.75">
      <c r="W369" s="15"/>
    </row>
    <row r="370" ht="12.75">
      <c r="W370" s="15"/>
    </row>
    <row r="371" ht="12.75">
      <c r="W371" s="15"/>
    </row>
    <row r="372" ht="12.75">
      <c r="W372" s="15"/>
    </row>
    <row r="373" ht="12.75">
      <c r="W373" s="15"/>
    </row>
    <row r="374" ht="12.75">
      <c r="W374" s="15"/>
    </row>
    <row r="375" ht="12.75">
      <c r="W375" s="15"/>
    </row>
    <row r="376" ht="12.75">
      <c r="W376" s="15"/>
    </row>
    <row r="377" ht="12.75">
      <c r="W377" s="15"/>
    </row>
    <row r="378" ht="12.75">
      <c r="W378" s="15"/>
    </row>
    <row r="379" ht="12.75">
      <c r="W379" s="15"/>
    </row>
    <row r="380" ht="12.75">
      <c r="W380" s="15"/>
    </row>
    <row r="381" ht="12.75">
      <c r="W381" s="15"/>
    </row>
    <row r="382" ht="12.75">
      <c r="W382" s="15"/>
    </row>
    <row r="383" ht="12.75">
      <c r="W383" s="15"/>
    </row>
    <row r="384" ht="12.75">
      <c r="W384" s="15"/>
    </row>
    <row r="385" ht="12.75">
      <c r="W385" s="15"/>
    </row>
    <row r="386" ht="12.75">
      <c r="W386" s="15"/>
    </row>
    <row r="387" ht="12.75">
      <c r="W387" s="15"/>
    </row>
    <row r="388" ht="12.75">
      <c r="W388" s="15"/>
    </row>
    <row r="389" ht="12.75">
      <c r="W389" s="15"/>
    </row>
    <row r="390" ht="12.75">
      <c r="W390" s="15"/>
    </row>
    <row r="391" ht="12.75">
      <c r="W391" s="15"/>
    </row>
    <row r="392" ht="12.75">
      <c r="W392" s="15"/>
    </row>
    <row r="393" ht="12.75">
      <c r="W393" s="15"/>
    </row>
    <row r="394" ht="12.75">
      <c r="W394" s="15"/>
    </row>
    <row r="395" ht="12.75">
      <c r="W395" s="15"/>
    </row>
    <row r="396" ht="12.75">
      <c r="W396" s="15"/>
    </row>
    <row r="397" ht="12.75">
      <c r="W397" s="15"/>
    </row>
    <row r="398" ht="12.75">
      <c r="W398" s="15"/>
    </row>
    <row r="399" ht="12.75">
      <c r="W399" s="15"/>
    </row>
    <row r="400" ht="12.75">
      <c r="W400" s="15"/>
    </row>
    <row r="401" ht="12.75">
      <c r="W401" s="15"/>
    </row>
    <row r="402" ht="12.75">
      <c r="W402" s="15"/>
    </row>
    <row r="403" ht="12.75">
      <c r="W403" s="15"/>
    </row>
    <row r="404" ht="12.75">
      <c r="W404" s="15"/>
    </row>
    <row r="405" ht="12.75">
      <c r="W405" s="15"/>
    </row>
    <row r="406" ht="12.75">
      <c r="W406" s="15"/>
    </row>
    <row r="407" ht="12.75">
      <c r="W407" s="15"/>
    </row>
    <row r="408" ht="12.75">
      <c r="W408" s="15"/>
    </row>
    <row r="409" ht="12.75">
      <c r="W409" s="15"/>
    </row>
    <row r="410" ht="12.75">
      <c r="W410" s="15"/>
    </row>
    <row r="411" ht="12.75">
      <c r="W411" s="15"/>
    </row>
    <row r="412" ht="12.75">
      <c r="W412" s="15"/>
    </row>
    <row r="413" ht="12.75">
      <c r="W413" s="15"/>
    </row>
    <row r="414" ht="12.75">
      <c r="W414" s="15"/>
    </row>
    <row r="415" ht="12.75">
      <c r="W415" s="15"/>
    </row>
    <row r="416" ht="12.75">
      <c r="W416" s="15"/>
    </row>
    <row r="417" ht="12.75">
      <c r="W417" s="15"/>
    </row>
    <row r="418" ht="12.75">
      <c r="W418" s="15"/>
    </row>
    <row r="419" ht="12.75">
      <c r="W419" s="15"/>
    </row>
    <row r="420" ht="12.75">
      <c r="W420" s="15"/>
    </row>
    <row r="421" ht="12.75">
      <c r="W421" s="15"/>
    </row>
  </sheetData>
  <sheetProtection/>
  <mergeCells count="13">
    <mergeCell ref="B3:B4"/>
    <mergeCell ref="C3:C4"/>
    <mergeCell ref="J3:M3"/>
    <mergeCell ref="D3:D4"/>
    <mergeCell ref="F3:I3"/>
    <mergeCell ref="N3:Q3"/>
    <mergeCell ref="A57:Q57"/>
    <mergeCell ref="R3:U3"/>
    <mergeCell ref="A1:AE1"/>
    <mergeCell ref="V3:Y3"/>
    <mergeCell ref="Z3:AC3"/>
    <mergeCell ref="AD3:AE3"/>
    <mergeCell ref="A3:A4"/>
  </mergeCells>
  <printOptions horizontalCentered="1"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AM280"/>
  <sheetViews>
    <sheetView zoomScale="115" zoomScaleNormal="115" zoomScalePageLayoutView="0" workbookViewId="0" topLeftCell="A1">
      <pane xSplit="5" ySplit="6" topLeftCell="J7" activePane="bottomRight" state="frozen"/>
      <selection pane="topLeft" activeCell="AD11" sqref="AD11"/>
      <selection pane="topRight" activeCell="AD11" sqref="AD11"/>
      <selection pane="bottomLeft" activeCell="AD11" sqref="AD11"/>
      <selection pane="bottomRight" activeCell="W38" sqref="W38"/>
    </sheetView>
  </sheetViews>
  <sheetFormatPr defaultColWidth="11.421875" defaultRowHeight="12.75"/>
  <cols>
    <col min="1" max="1" width="5.140625" style="0" customWidth="1"/>
    <col min="2" max="2" width="9.7109375" style="1" customWidth="1"/>
    <col min="3" max="3" width="14.28125" style="0" customWidth="1"/>
    <col min="4" max="4" width="9.8515625" style="0" customWidth="1"/>
    <col min="5" max="5" width="6.140625" style="0" hidden="1" customWidth="1"/>
    <col min="6" max="6" width="0.13671875" style="0" hidden="1" customWidth="1"/>
    <col min="7" max="7" width="6.140625" style="0" hidden="1" customWidth="1"/>
    <col min="8" max="8" width="7.7109375" style="0" hidden="1" customWidth="1"/>
    <col min="9" max="9" width="4.7109375" style="3" hidden="1" customWidth="1"/>
    <col min="10" max="10" width="6.8515625" style="3" customWidth="1"/>
    <col min="11" max="11" width="7.7109375" style="3" customWidth="1"/>
    <col min="12" max="12" width="10.00390625" style="3" customWidth="1"/>
    <col min="13" max="13" width="6.7109375" style="3" customWidth="1"/>
    <col min="14" max="14" width="7.8515625" style="10" customWidth="1"/>
    <col min="15" max="15" width="10.57421875" style="10" customWidth="1"/>
    <col min="16" max="16" width="11.421875" style="4" customWidth="1"/>
    <col min="17" max="17" width="10.7109375" style="4" customWidth="1"/>
    <col min="18" max="18" width="5.140625" style="12" customWidth="1"/>
    <col min="19" max="19" width="11.421875" style="9" customWidth="1"/>
    <col min="20" max="20" width="7.57421875" style="12" customWidth="1"/>
    <col min="21" max="21" width="19.28125" style="5" customWidth="1"/>
    <col min="22" max="22" width="7.00390625" style="7" customWidth="1"/>
    <col min="23" max="23" width="13.28125" style="9" customWidth="1"/>
    <col min="24" max="24" width="16.28125" style="12" customWidth="1"/>
    <col min="25" max="25" width="17.00390625" style="5" customWidth="1"/>
    <col min="26" max="26" width="11.7109375" style="17" hidden="1" customWidth="1"/>
    <col min="27" max="27" width="18.57421875" style="18" hidden="1" customWidth="1"/>
    <col min="28" max="28" width="14.140625" style="19" hidden="1" customWidth="1"/>
    <col min="29" max="29" width="11.00390625" style="20" hidden="1" customWidth="1"/>
    <col min="30" max="30" width="18.57421875" style="17" hidden="1" customWidth="1"/>
    <col min="31" max="31" width="21.8515625" style="17" hidden="1" customWidth="1"/>
    <col min="32" max="32" width="12.7109375" style="52" hidden="1" customWidth="1"/>
    <col min="33" max="33" width="9.8515625" style="0" hidden="1" customWidth="1"/>
    <col min="34" max="34" width="10.7109375" style="0" hidden="1" customWidth="1"/>
    <col min="35" max="35" width="14.7109375" style="0" hidden="1" customWidth="1"/>
    <col min="36" max="36" width="13.140625" style="0" hidden="1" customWidth="1"/>
    <col min="37" max="37" width="12.8515625" style="0" hidden="1" customWidth="1"/>
    <col min="38" max="38" width="0.13671875" style="0" customWidth="1"/>
    <col min="39" max="39" width="6.57421875" style="0" hidden="1" customWidth="1"/>
    <col min="40" max="40" width="2.57421875" style="0" hidden="1" customWidth="1"/>
  </cols>
  <sheetData>
    <row r="1" spans="1:32" s="95" customFormat="1" ht="13.5" customHeight="1">
      <c r="A1" s="600" t="s">
        <v>195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102"/>
    </row>
    <row r="2" spans="1:32" s="95" customFormat="1" ht="13.5" customHeight="1" thickBo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80"/>
      <c r="AA2" s="181"/>
      <c r="AB2" s="182"/>
      <c r="AC2" s="183"/>
      <c r="AD2" s="180"/>
      <c r="AE2" s="180"/>
      <c r="AF2" s="102"/>
    </row>
    <row r="3" spans="1:32" s="104" customFormat="1" ht="13.5" customHeight="1" thickBot="1">
      <c r="A3" s="609" t="s">
        <v>0</v>
      </c>
      <c r="B3" s="611" t="s">
        <v>1</v>
      </c>
      <c r="C3" s="613" t="s">
        <v>2</v>
      </c>
      <c r="D3" s="620" t="s">
        <v>3</v>
      </c>
      <c r="E3" s="184"/>
      <c r="F3" s="617" t="s">
        <v>71</v>
      </c>
      <c r="G3" s="618"/>
      <c r="H3" s="618"/>
      <c r="I3" s="619"/>
      <c r="J3" s="632" t="s">
        <v>235</v>
      </c>
      <c r="K3" s="595"/>
      <c r="L3" s="595"/>
      <c r="M3" s="596"/>
      <c r="N3" s="591" t="s">
        <v>74</v>
      </c>
      <c r="O3" s="592"/>
      <c r="P3" s="592"/>
      <c r="Q3" s="593"/>
      <c r="R3" s="598" t="s">
        <v>163</v>
      </c>
      <c r="S3" s="598"/>
      <c r="T3" s="598"/>
      <c r="U3" s="599"/>
      <c r="V3" s="623" t="s">
        <v>5</v>
      </c>
      <c r="W3" s="624"/>
      <c r="X3" s="624"/>
      <c r="Y3" s="625"/>
      <c r="Z3" s="627" t="s">
        <v>76</v>
      </c>
      <c r="AA3" s="628"/>
      <c r="AB3" s="628"/>
      <c r="AC3" s="629"/>
      <c r="AD3" s="630" t="s">
        <v>75</v>
      </c>
      <c r="AE3" s="631"/>
      <c r="AF3" s="185"/>
    </row>
    <row r="4" spans="1:37" s="104" customFormat="1" ht="13.5" customHeight="1" thickBot="1">
      <c r="A4" s="610"/>
      <c r="B4" s="612"/>
      <c r="C4" s="614"/>
      <c r="D4" s="616"/>
      <c r="E4" s="186" t="s">
        <v>4</v>
      </c>
      <c r="F4" s="106" t="s">
        <v>36</v>
      </c>
      <c r="G4" s="107" t="s">
        <v>72</v>
      </c>
      <c r="H4" s="107" t="s">
        <v>37</v>
      </c>
      <c r="I4" s="101" t="s">
        <v>73</v>
      </c>
      <c r="J4" s="513" t="s">
        <v>36</v>
      </c>
      <c r="K4" s="514" t="s">
        <v>72</v>
      </c>
      <c r="L4" s="515" t="s">
        <v>237</v>
      </c>
      <c r="M4" s="516" t="s">
        <v>73</v>
      </c>
      <c r="N4" s="247" t="s">
        <v>36</v>
      </c>
      <c r="O4" s="248" t="s">
        <v>72</v>
      </c>
      <c r="P4" s="336" t="s">
        <v>38</v>
      </c>
      <c r="Q4" s="250" t="s">
        <v>73</v>
      </c>
      <c r="R4" s="337" t="s">
        <v>36</v>
      </c>
      <c r="S4" s="109" t="s">
        <v>72</v>
      </c>
      <c r="T4" s="110" t="s">
        <v>39</v>
      </c>
      <c r="U4" s="111" t="s">
        <v>73</v>
      </c>
      <c r="V4" s="271" t="s">
        <v>36</v>
      </c>
      <c r="W4" s="272" t="s">
        <v>72</v>
      </c>
      <c r="X4" s="273" t="s">
        <v>40</v>
      </c>
      <c r="Y4" s="274" t="s">
        <v>73</v>
      </c>
      <c r="Z4" s="112" t="s">
        <v>36</v>
      </c>
      <c r="AA4" s="113" t="s">
        <v>72</v>
      </c>
      <c r="AB4" s="114" t="s">
        <v>41</v>
      </c>
      <c r="AC4" s="115" t="s">
        <v>73</v>
      </c>
      <c r="AD4" s="297" t="s">
        <v>73</v>
      </c>
      <c r="AE4" s="298" t="s">
        <v>36</v>
      </c>
      <c r="AF4" s="187"/>
      <c r="AG4" s="188"/>
      <c r="AH4" s="188"/>
      <c r="AI4" s="188"/>
      <c r="AJ4" s="188"/>
      <c r="AK4" s="188"/>
    </row>
    <row r="5" spans="1:37" s="104" customFormat="1" ht="13.5" customHeight="1" hidden="1" thickBot="1">
      <c r="A5" s="30"/>
      <c r="B5" s="31"/>
      <c r="C5" s="31"/>
      <c r="D5" s="41"/>
      <c r="E5" s="189"/>
      <c r="F5" s="190"/>
      <c r="G5" s="117"/>
      <c r="H5" s="117"/>
      <c r="I5" s="118"/>
      <c r="J5" s="517"/>
      <c r="K5" s="517"/>
      <c r="L5" s="517"/>
      <c r="M5" s="517"/>
      <c r="N5" s="251"/>
      <c r="O5" s="252"/>
      <c r="P5" s="253"/>
      <c r="Q5" s="254"/>
      <c r="R5" s="338"/>
      <c r="S5" s="120"/>
      <c r="T5" s="121"/>
      <c r="U5" s="122"/>
      <c r="V5" s="275"/>
      <c r="W5" s="276"/>
      <c r="X5" s="277"/>
      <c r="Y5" s="278"/>
      <c r="Z5" s="191"/>
      <c r="AA5" s="192"/>
      <c r="AB5" s="193"/>
      <c r="AC5" s="194"/>
      <c r="AD5" s="299"/>
      <c r="AE5" s="300"/>
      <c r="AF5" s="187"/>
      <c r="AG5" s="188"/>
      <c r="AH5" s="188"/>
      <c r="AI5" s="188"/>
      <c r="AJ5" s="188"/>
      <c r="AK5" s="188"/>
    </row>
    <row r="6" spans="1:37" s="104" customFormat="1" ht="13.5" hidden="1" thickBot="1">
      <c r="A6" s="42" t="s">
        <v>77</v>
      </c>
      <c r="B6" s="43" t="s">
        <v>77</v>
      </c>
      <c r="C6" s="43" t="s">
        <v>77</v>
      </c>
      <c r="D6" s="44" t="s">
        <v>77</v>
      </c>
      <c r="E6" s="195"/>
      <c r="F6" s="196" t="s">
        <v>77</v>
      </c>
      <c r="G6" s="197" t="s">
        <v>77</v>
      </c>
      <c r="H6" s="197"/>
      <c r="I6" s="541" t="s">
        <v>77</v>
      </c>
      <c r="J6" s="518" t="s">
        <v>77</v>
      </c>
      <c r="K6" s="515" t="s">
        <v>77</v>
      </c>
      <c r="L6" s="515" t="s">
        <v>237</v>
      </c>
      <c r="M6" s="519" t="s">
        <v>77</v>
      </c>
      <c r="N6" s="256" t="s">
        <v>77</v>
      </c>
      <c r="O6" s="256" t="s">
        <v>77</v>
      </c>
      <c r="P6" s="257"/>
      <c r="Q6" s="258" t="s">
        <v>77</v>
      </c>
      <c r="R6" s="340" t="s">
        <v>77</v>
      </c>
      <c r="S6" s="199" t="s">
        <v>77</v>
      </c>
      <c r="T6" s="200" t="s">
        <v>77</v>
      </c>
      <c r="U6" s="201" t="s">
        <v>77</v>
      </c>
      <c r="V6" s="279"/>
      <c r="W6" s="280"/>
      <c r="X6" s="281" t="s">
        <v>77</v>
      </c>
      <c r="Y6" s="282" t="s">
        <v>77</v>
      </c>
      <c r="Z6" s="202" t="s">
        <v>77</v>
      </c>
      <c r="AA6" s="202" t="s">
        <v>77</v>
      </c>
      <c r="AB6" s="202" t="s">
        <v>77</v>
      </c>
      <c r="AC6" s="202" t="s">
        <v>77</v>
      </c>
      <c r="AD6" s="301" t="s">
        <v>77</v>
      </c>
      <c r="AE6" s="301" t="s">
        <v>77</v>
      </c>
      <c r="AF6" s="187"/>
      <c r="AG6" s="188"/>
      <c r="AH6" s="188"/>
      <c r="AI6" s="188"/>
      <c r="AJ6" s="188"/>
      <c r="AK6" s="188"/>
    </row>
    <row r="7" spans="1:39" s="104" customFormat="1" ht="13.5" customHeight="1">
      <c r="A7" s="440">
        <v>133</v>
      </c>
      <c r="B7" s="342" t="s">
        <v>32</v>
      </c>
      <c r="C7" s="590" t="s">
        <v>103</v>
      </c>
      <c r="D7" s="416" t="s">
        <v>151</v>
      </c>
      <c r="E7" s="567"/>
      <c r="F7" s="391"/>
      <c r="G7" s="344"/>
      <c r="H7" s="345" t="e">
        <f aca="true" t="shared" si="0" ref="H7:H38">(LEFT(G7,2)*60+RIGHT(G7,2))</f>
        <v>#VALUE!</v>
      </c>
      <c r="I7" s="417" t="e">
        <f aca="true" t="shared" si="1" ref="I7:I38">H7*100/$H$61-100</f>
        <v>#VALUE!</v>
      </c>
      <c r="J7" s="552">
        <v>16</v>
      </c>
      <c r="K7" s="542" t="s">
        <v>307</v>
      </c>
      <c r="L7" s="547">
        <f aca="true" t="shared" si="2" ref="L7:L24">LEFT(K7,2)*60+RIGHT(K7,5)</f>
        <v>65.4</v>
      </c>
      <c r="M7" s="536">
        <f aca="true" t="shared" si="3" ref="M7:M24">L7*100/$L$61-100</f>
        <v>20.88724584103514</v>
      </c>
      <c r="N7" s="476">
        <v>4</v>
      </c>
      <c r="O7" s="346" t="s">
        <v>443</v>
      </c>
      <c r="P7" s="364">
        <f aca="true" t="shared" si="4" ref="P7:P13">LEFT(O7,2)*60+RIGHT(O7,5)</f>
        <v>43.51</v>
      </c>
      <c r="Q7" s="374">
        <f aca="true" t="shared" si="5" ref="Q7:Q13">P7*100/$P$61-100</f>
        <v>6.018518518518519</v>
      </c>
      <c r="R7" s="412"/>
      <c r="S7" s="394"/>
      <c r="T7" s="347"/>
      <c r="U7" s="365"/>
      <c r="V7" s="350">
        <v>1</v>
      </c>
      <c r="W7" s="351" t="s">
        <v>526</v>
      </c>
      <c r="X7" s="352">
        <f aca="true" t="shared" si="6" ref="X7:X31">LEFT(W7,2)*60+RIGHT(W7,2)</f>
        <v>471</v>
      </c>
      <c r="Y7" s="353">
        <f aca="true" t="shared" si="7" ref="Y7:Y31">X7*100/$X$61-100</f>
        <v>0</v>
      </c>
      <c r="Z7" s="354"/>
      <c r="AA7" s="441"/>
      <c r="AB7" s="356" t="e">
        <f aca="true" t="shared" si="8" ref="AB7:AB38">LEFT(AA7,2)*60+RIGHT(AA7,2)</f>
        <v>#VALUE!</v>
      </c>
      <c r="AC7" s="357" t="e">
        <f aca="true" t="shared" si="9" ref="AC7:AC38">AB7*100/$AB$61-100</f>
        <v>#VALUE!</v>
      </c>
      <c r="AD7" s="418">
        <f aca="true" t="shared" si="10" ref="AD7:AD38">IF(AF7=6,SUM(AG7:AL7)-MAX(AG7:AL7),IF(AF7=5,SUM(AG7:AL7),""))</f>
      </c>
      <c r="AE7" s="358"/>
      <c r="AF7" s="175">
        <f aca="true" t="shared" si="11" ref="AF7:AF49">COUNT(AG7:AL7)</f>
        <v>3</v>
      </c>
      <c r="AG7" s="136" t="e">
        <f aca="true" t="shared" si="12" ref="AG7:AG38">IF(I7="","",I7)</f>
        <v>#VALUE!</v>
      </c>
      <c r="AH7" s="136">
        <f>IF(L7="","",L7)</f>
        <v>65.4</v>
      </c>
      <c r="AI7" s="136">
        <f aca="true" t="shared" si="13" ref="AI7:AI50">IF(Q7="","",Q7)</f>
        <v>6.018518518518519</v>
      </c>
      <c r="AJ7" s="136">
        <f aca="true" t="shared" si="14" ref="AJ7:AJ49">IF(U7="","",U7)</f>
      </c>
      <c r="AK7" s="136">
        <f aca="true" t="shared" si="15" ref="AK7:AK49">IF(Y7="","",Y7)</f>
        <v>0</v>
      </c>
      <c r="AL7" s="136" t="e">
        <f aca="true" t="shared" si="16" ref="AL7:AL49">IF(AC7="","",AC7)</f>
        <v>#VALUE!</v>
      </c>
      <c r="AM7" s="137"/>
    </row>
    <row r="8" spans="1:39" s="104" customFormat="1" ht="13.5" customHeight="1">
      <c r="A8" s="442">
        <v>145</v>
      </c>
      <c r="B8" s="342" t="s">
        <v>33</v>
      </c>
      <c r="C8" s="409" t="s">
        <v>11</v>
      </c>
      <c r="D8" s="410" t="s">
        <v>50</v>
      </c>
      <c r="E8" s="443"/>
      <c r="F8" s="396"/>
      <c r="G8" s="362"/>
      <c r="H8" s="345" t="e">
        <f t="shared" si="0"/>
        <v>#VALUE!</v>
      </c>
      <c r="I8" s="417" t="e">
        <f t="shared" si="1"/>
        <v>#VALUE!</v>
      </c>
      <c r="J8" s="553">
        <v>9</v>
      </c>
      <c r="K8" s="540" t="s">
        <v>334</v>
      </c>
      <c r="L8" s="547">
        <f t="shared" si="2"/>
        <v>60.4</v>
      </c>
      <c r="M8" s="536">
        <f t="shared" si="3"/>
        <v>11.645101663585947</v>
      </c>
      <c r="N8" s="474">
        <v>2</v>
      </c>
      <c r="O8" s="363" t="s">
        <v>451</v>
      </c>
      <c r="P8" s="364">
        <f t="shared" si="4"/>
        <v>41.96</v>
      </c>
      <c r="Q8" s="374">
        <f t="shared" si="5"/>
        <v>2.2417153996101433</v>
      </c>
      <c r="R8" s="393">
        <v>31</v>
      </c>
      <c r="S8" s="348" t="s">
        <v>645</v>
      </c>
      <c r="T8" s="454">
        <f>LEFT(S8,2)*60+RIGHT(S8,5)</f>
        <v>1146.42</v>
      </c>
      <c r="U8" s="365">
        <f>T8*100/$T$61-100</f>
        <v>132.90331755480162</v>
      </c>
      <c r="V8" s="366">
        <v>2</v>
      </c>
      <c r="W8" s="367" t="s">
        <v>527</v>
      </c>
      <c r="X8" s="352">
        <f t="shared" si="6"/>
        <v>489</v>
      </c>
      <c r="Y8" s="353">
        <f t="shared" si="7"/>
        <v>3.8216560509554114</v>
      </c>
      <c r="Z8" s="368"/>
      <c r="AA8" s="441"/>
      <c r="AB8" s="444" t="e">
        <f t="shared" si="8"/>
        <v>#VALUE!</v>
      </c>
      <c r="AC8" s="371" t="e">
        <f t="shared" si="9"/>
        <v>#VALUE!</v>
      </c>
      <c r="AD8" s="418">
        <f t="shared" si="10"/>
      </c>
      <c r="AE8" s="372"/>
      <c r="AF8" s="175">
        <f t="shared" si="11"/>
        <v>4</v>
      </c>
      <c r="AG8" s="136" t="e">
        <f t="shared" si="12"/>
        <v>#VALUE!</v>
      </c>
      <c r="AH8" s="136">
        <f aca="true" t="shared" si="17" ref="AH8:AH57">IF(L8="","",L8)</f>
        <v>60.4</v>
      </c>
      <c r="AI8" s="136">
        <f t="shared" si="13"/>
        <v>2.2417153996101433</v>
      </c>
      <c r="AJ8" s="136">
        <f t="shared" si="14"/>
        <v>132.90331755480162</v>
      </c>
      <c r="AK8" s="136">
        <f t="shared" si="15"/>
        <v>3.8216560509554114</v>
      </c>
      <c r="AL8" s="136" t="e">
        <f t="shared" si="16"/>
        <v>#VALUE!</v>
      </c>
      <c r="AM8" s="137"/>
    </row>
    <row r="9" spans="1:39" s="104" customFormat="1" ht="13.5" customHeight="1">
      <c r="A9" s="442">
        <v>142</v>
      </c>
      <c r="B9" s="342" t="s">
        <v>33</v>
      </c>
      <c r="C9" s="409" t="s">
        <v>29</v>
      </c>
      <c r="D9" s="416" t="s">
        <v>158</v>
      </c>
      <c r="E9" s="395"/>
      <c r="F9" s="396"/>
      <c r="G9" s="362"/>
      <c r="H9" s="345" t="e">
        <f t="shared" si="0"/>
        <v>#VALUE!</v>
      </c>
      <c r="I9" s="417" t="e">
        <f t="shared" si="1"/>
        <v>#VALUE!</v>
      </c>
      <c r="J9" s="553">
        <v>19</v>
      </c>
      <c r="K9" s="540" t="s">
        <v>331</v>
      </c>
      <c r="L9" s="547">
        <f t="shared" si="2"/>
        <v>67.8</v>
      </c>
      <c r="M9" s="536">
        <f t="shared" si="3"/>
        <v>25.323475046210717</v>
      </c>
      <c r="N9" s="474">
        <v>15</v>
      </c>
      <c r="O9" s="363" t="s">
        <v>450</v>
      </c>
      <c r="P9" s="364">
        <f t="shared" si="4"/>
        <v>48.94</v>
      </c>
      <c r="Q9" s="374">
        <f t="shared" si="5"/>
        <v>19.24951267056531</v>
      </c>
      <c r="R9" s="445">
        <v>12</v>
      </c>
      <c r="S9" s="446" t="s">
        <v>643</v>
      </c>
      <c r="T9" s="454">
        <f>LEFT(S9,2)*60+RIGHT(S9,5)</f>
        <v>619.08</v>
      </c>
      <c r="U9" s="365">
        <f>T9*100/$T$61-100</f>
        <v>25.770473152794438</v>
      </c>
      <c r="V9" s="366">
        <v>3</v>
      </c>
      <c r="W9" s="367" t="s">
        <v>528</v>
      </c>
      <c r="X9" s="352">
        <f t="shared" si="6"/>
        <v>493</v>
      </c>
      <c r="Y9" s="353">
        <f t="shared" si="7"/>
        <v>4.670912951167722</v>
      </c>
      <c r="Z9" s="368"/>
      <c r="AA9" s="441"/>
      <c r="AB9" s="444" t="e">
        <f t="shared" si="8"/>
        <v>#VALUE!</v>
      </c>
      <c r="AC9" s="371" t="e">
        <f t="shared" si="9"/>
        <v>#VALUE!</v>
      </c>
      <c r="AD9" s="418">
        <f t="shared" si="10"/>
      </c>
      <c r="AE9" s="372"/>
      <c r="AF9" s="175">
        <f t="shared" si="11"/>
        <v>4</v>
      </c>
      <c r="AG9" s="136" t="e">
        <f t="shared" si="12"/>
        <v>#VALUE!</v>
      </c>
      <c r="AH9" s="136">
        <f t="shared" si="17"/>
        <v>67.8</v>
      </c>
      <c r="AI9" s="136">
        <f t="shared" si="13"/>
        <v>19.24951267056531</v>
      </c>
      <c r="AJ9" s="136">
        <f t="shared" si="14"/>
        <v>25.770473152794438</v>
      </c>
      <c r="AK9" s="136">
        <f t="shared" si="15"/>
        <v>4.670912951167722</v>
      </c>
      <c r="AL9" s="136" t="e">
        <f t="shared" si="16"/>
        <v>#VALUE!</v>
      </c>
      <c r="AM9" s="137"/>
    </row>
    <row r="10" spans="1:39" s="104" customFormat="1" ht="13.5" customHeight="1">
      <c r="A10" s="442">
        <v>141</v>
      </c>
      <c r="B10" s="342" t="s">
        <v>33</v>
      </c>
      <c r="C10" s="409" t="s">
        <v>29</v>
      </c>
      <c r="D10" s="410" t="s">
        <v>130</v>
      </c>
      <c r="E10" s="443"/>
      <c r="F10" s="396"/>
      <c r="G10" s="362"/>
      <c r="H10" s="345" t="e">
        <f t="shared" si="0"/>
        <v>#VALUE!</v>
      </c>
      <c r="I10" s="417" t="e">
        <f t="shared" si="1"/>
        <v>#VALUE!</v>
      </c>
      <c r="J10" s="553">
        <v>22</v>
      </c>
      <c r="K10" s="540" t="s">
        <v>332</v>
      </c>
      <c r="L10" s="547">
        <f t="shared" si="2"/>
        <v>68.4</v>
      </c>
      <c r="M10" s="536">
        <f t="shared" si="3"/>
        <v>26.432532347504633</v>
      </c>
      <c r="N10" s="474">
        <v>10</v>
      </c>
      <c r="O10" s="363" t="s">
        <v>449</v>
      </c>
      <c r="P10" s="364">
        <f t="shared" si="4"/>
        <v>47.17</v>
      </c>
      <c r="Q10" s="374">
        <f t="shared" si="5"/>
        <v>14.936647173489277</v>
      </c>
      <c r="R10" s="393">
        <v>13</v>
      </c>
      <c r="S10" s="348" t="s">
        <v>642</v>
      </c>
      <c r="T10" s="454">
        <f>LEFT(S10,2)*60+RIGHT(S10,5)</f>
        <v>623.61</v>
      </c>
      <c r="U10" s="365">
        <f>T10*100/$T$61-100</f>
        <v>26.690774637872536</v>
      </c>
      <c r="V10" s="366">
        <v>4</v>
      </c>
      <c r="W10" s="367" t="s">
        <v>494</v>
      </c>
      <c r="X10" s="352">
        <f t="shared" si="6"/>
        <v>510</v>
      </c>
      <c r="Y10" s="353">
        <f t="shared" si="7"/>
        <v>8.28025477707007</v>
      </c>
      <c r="Z10" s="368"/>
      <c r="AA10" s="441"/>
      <c r="AB10" s="444" t="e">
        <f t="shared" si="8"/>
        <v>#VALUE!</v>
      </c>
      <c r="AC10" s="371" t="e">
        <f t="shared" si="9"/>
        <v>#VALUE!</v>
      </c>
      <c r="AD10" s="418">
        <f t="shared" si="10"/>
      </c>
      <c r="AE10" s="372"/>
      <c r="AF10" s="175">
        <f t="shared" si="11"/>
        <v>4</v>
      </c>
      <c r="AG10" s="136" t="e">
        <f t="shared" si="12"/>
        <v>#VALUE!</v>
      </c>
      <c r="AH10" s="136">
        <f t="shared" si="17"/>
        <v>68.4</v>
      </c>
      <c r="AI10" s="136">
        <f t="shared" si="13"/>
        <v>14.936647173489277</v>
      </c>
      <c r="AJ10" s="136">
        <f t="shared" si="14"/>
        <v>26.690774637872536</v>
      </c>
      <c r="AK10" s="136">
        <f t="shared" si="15"/>
        <v>8.28025477707007</v>
      </c>
      <c r="AL10" s="136" t="e">
        <f t="shared" si="16"/>
        <v>#VALUE!</v>
      </c>
      <c r="AM10" s="137"/>
    </row>
    <row r="11" spans="1:39" s="104" customFormat="1" ht="13.5" customHeight="1">
      <c r="A11" s="442">
        <v>152</v>
      </c>
      <c r="B11" s="342" t="s">
        <v>63</v>
      </c>
      <c r="C11" s="360" t="s">
        <v>18</v>
      </c>
      <c r="D11" s="373" t="s">
        <v>87</v>
      </c>
      <c r="E11" s="395"/>
      <c r="F11" s="396"/>
      <c r="G11" s="362"/>
      <c r="H11" s="345" t="e">
        <f t="shared" si="0"/>
        <v>#VALUE!</v>
      </c>
      <c r="I11" s="417" t="e">
        <f t="shared" si="1"/>
        <v>#VALUE!</v>
      </c>
      <c r="J11" s="553">
        <v>25</v>
      </c>
      <c r="K11" s="540" t="s">
        <v>336</v>
      </c>
      <c r="L11" s="547">
        <f t="shared" si="2"/>
        <v>70.2</v>
      </c>
      <c r="M11" s="536">
        <f t="shared" si="3"/>
        <v>29.759704251386324</v>
      </c>
      <c r="N11" s="474">
        <v>34</v>
      </c>
      <c r="O11" s="363" t="s">
        <v>456</v>
      </c>
      <c r="P11" s="364">
        <f t="shared" si="4"/>
        <v>66.91</v>
      </c>
      <c r="Q11" s="374">
        <f t="shared" si="5"/>
        <v>63.03606237816766</v>
      </c>
      <c r="R11" s="445">
        <v>6</v>
      </c>
      <c r="S11" s="348" t="s">
        <v>649</v>
      </c>
      <c r="T11" s="454">
        <f>LEFT(S11,2)*60+RIGHT(S11,5)</f>
        <v>576.83</v>
      </c>
      <c r="U11" s="365">
        <f>T11*100/$T$61-100</f>
        <v>17.18708733722042</v>
      </c>
      <c r="V11" s="366">
        <v>5</v>
      </c>
      <c r="W11" s="367" t="s">
        <v>529</v>
      </c>
      <c r="X11" s="352">
        <f t="shared" si="6"/>
        <v>527</v>
      </c>
      <c r="Y11" s="353">
        <f t="shared" si="7"/>
        <v>11.889596602972404</v>
      </c>
      <c r="Z11" s="368"/>
      <c r="AA11" s="441"/>
      <c r="AB11" s="444" t="e">
        <f t="shared" si="8"/>
        <v>#VALUE!</v>
      </c>
      <c r="AC11" s="371" t="e">
        <f t="shared" si="9"/>
        <v>#VALUE!</v>
      </c>
      <c r="AD11" s="418">
        <f t="shared" si="10"/>
      </c>
      <c r="AE11" s="372"/>
      <c r="AF11" s="175">
        <f t="shared" si="11"/>
        <v>4</v>
      </c>
      <c r="AG11" s="136" t="e">
        <f t="shared" si="12"/>
        <v>#VALUE!</v>
      </c>
      <c r="AH11" s="136">
        <f t="shared" si="17"/>
        <v>70.2</v>
      </c>
      <c r="AI11" s="136">
        <f t="shared" si="13"/>
        <v>63.03606237816766</v>
      </c>
      <c r="AJ11" s="136">
        <f t="shared" si="14"/>
        <v>17.18708733722042</v>
      </c>
      <c r="AK11" s="136">
        <f t="shared" si="15"/>
        <v>11.889596602972404</v>
      </c>
      <c r="AL11" s="136" t="e">
        <f t="shared" si="16"/>
        <v>#VALUE!</v>
      </c>
      <c r="AM11" s="137"/>
    </row>
    <row r="12" spans="1:39" s="104" customFormat="1" ht="13.5" customHeight="1">
      <c r="A12" s="442">
        <v>153</v>
      </c>
      <c r="B12" s="342" t="s">
        <v>63</v>
      </c>
      <c r="C12" s="360" t="s">
        <v>21</v>
      </c>
      <c r="D12" s="361" t="s">
        <v>121</v>
      </c>
      <c r="E12" s="395"/>
      <c r="F12" s="396"/>
      <c r="G12" s="362"/>
      <c r="H12" s="345" t="e">
        <f t="shared" si="0"/>
        <v>#VALUE!</v>
      </c>
      <c r="I12" s="417" t="e">
        <f t="shared" si="1"/>
        <v>#VALUE!</v>
      </c>
      <c r="J12" s="553">
        <v>1</v>
      </c>
      <c r="K12" s="540" t="s">
        <v>337</v>
      </c>
      <c r="L12" s="547">
        <f t="shared" si="2"/>
        <v>54.1</v>
      </c>
      <c r="M12" s="536">
        <f t="shared" si="3"/>
        <v>0</v>
      </c>
      <c r="N12" s="474">
        <v>16</v>
      </c>
      <c r="O12" s="363" t="s">
        <v>457</v>
      </c>
      <c r="P12" s="364">
        <f t="shared" si="4"/>
        <v>49.07</v>
      </c>
      <c r="Q12" s="374">
        <f t="shared" si="5"/>
        <v>19.56627680311891</v>
      </c>
      <c r="R12" s="393">
        <v>10</v>
      </c>
      <c r="S12" s="348" t="s">
        <v>650</v>
      </c>
      <c r="T12" s="454">
        <f>LEFT(S12,2)*60+RIGHT(S12,5)</f>
        <v>606.24</v>
      </c>
      <c r="U12" s="365">
        <f>T12*100/$T$61-100</f>
        <v>23.161936493102814</v>
      </c>
      <c r="V12" s="366">
        <v>6</v>
      </c>
      <c r="W12" s="367" t="s">
        <v>530</v>
      </c>
      <c r="X12" s="352">
        <f t="shared" si="6"/>
        <v>540</v>
      </c>
      <c r="Y12" s="353">
        <f t="shared" si="7"/>
        <v>14.649681528662427</v>
      </c>
      <c r="Z12" s="368"/>
      <c r="AA12" s="441"/>
      <c r="AB12" s="444" t="e">
        <f t="shared" si="8"/>
        <v>#VALUE!</v>
      </c>
      <c r="AC12" s="371" t="e">
        <f t="shared" si="9"/>
        <v>#VALUE!</v>
      </c>
      <c r="AD12" s="418">
        <f t="shared" si="10"/>
      </c>
      <c r="AE12" s="372"/>
      <c r="AF12" s="175">
        <f>COUNT(AG12:AL12)</f>
        <v>4</v>
      </c>
      <c r="AG12" s="136" t="e">
        <f t="shared" si="12"/>
        <v>#VALUE!</v>
      </c>
      <c r="AH12" s="136">
        <f t="shared" si="17"/>
        <v>54.1</v>
      </c>
      <c r="AI12" s="136">
        <f t="shared" si="13"/>
        <v>19.56627680311891</v>
      </c>
      <c r="AJ12" s="136">
        <f>IF(U12="","",U12)</f>
        <v>23.161936493102814</v>
      </c>
      <c r="AK12" s="136">
        <f>IF(Y12="","",Y12)</f>
        <v>14.649681528662427</v>
      </c>
      <c r="AL12" s="136" t="e">
        <f>IF(AC12="","",AC12)</f>
        <v>#VALUE!</v>
      </c>
      <c r="AM12" s="137"/>
    </row>
    <row r="13" spans="1:39" s="104" customFormat="1" ht="13.5" customHeight="1">
      <c r="A13" s="442">
        <v>158</v>
      </c>
      <c r="B13" s="342" t="s">
        <v>63</v>
      </c>
      <c r="C13" s="360" t="s">
        <v>52</v>
      </c>
      <c r="D13" s="373" t="s">
        <v>82</v>
      </c>
      <c r="E13" s="395"/>
      <c r="F13" s="396"/>
      <c r="G13" s="362"/>
      <c r="H13" s="345" t="e">
        <f t="shared" si="0"/>
        <v>#VALUE!</v>
      </c>
      <c r="I13" s="417" t="e">
        <f t="shared" si="1"/>
        <v>#VALUE!</v>
      </c>
      <c r="J13" s="553">
        <v>2</v>
      </c>
      <c r="K13" s="540" t="s">
        <v>323</v>
      </c>
      <c r="L13" s="547">
        <f t="shared" si="2"/>
        <v>54.6</v>
      </c>
      <c r="M13" s="536">
        <f t="shared" si="3"/>
        <v>0.9242144177449205</v>
      </c>
      <c r="N13" s="474">
        <v>5</v>
      </c>
      <c r="O13" s="363" t="s">
        <v>461</v>
      </c>
      <c r="P13" s="364">
        <f t="shared" si="4"/>
        <v>44.5</v>
      </c>
      <c r="Q13" s="374">
        <f t="shared" si="5"/>
        <v>8.430799220272903</v>
      </c>
      <c r="R13" s="445"/>
      <c r="S13" s="348"/>
      <c r="T13" s="347"/>
      <c r="U13" s="365"/>
      <c r="V13" s="366">
        <v>7</v>
      </c>
      <c r="W13" s="367" t="s">
        <v>531</v>
      </c>
      <c r="X13" s="352">
        <f t="shared" si="6"/>
        <v>544</v>
      </c>
      <c r="Y13" s="353">
        <f t="shared" si="7"/>
        <v>15.498938428874737</v>
      </c>
      <c r="Z13" s="368"/>
      <c r="AA13" s="441"/>
      <c r="AB13" s="444" t="e">
        <f t="shared" si="8"/>
        <v>#VALUE!</v>
      </c>
      <c r="AC13" s="371" t="e">
        <f t="shared" si="9"/>
        <v>#VALUE!</v>
      </c>
      <c r="AD13" s="418">
        <f t="shared" si="10"/>
      </c>
      <c r="AE13" s="372"/>
      <c r="AF13" s="175">
        <f>COUNT(AG13:AL13)</f>
        <v>3</v>
      </c>
      <c r="AG13" s="136" t="e">
        <f t="shared" si="12"/>
        <v>#VALUE!</v>
      </c>
      <c r="AH13" s="136">
        <f t="shared" si="17"/>
        <v>54.6</v>
      </c>
      <c r="AI13" s="136">
        <f t="shared" si="13"/>
        <v>8.430799220272903</v>
      </c>
      <c r="AJ13" s="136">
        <f>IF(U13="","",U13)</f>
      </c>
      <c r="AK13" s="136">
        <f>IF(Y13="","",Y13)</f>
        <v>15.498938428874737</v>
      </c>
      <c r="AL13" s="136" t="e">
        <f>IF(AC13="","",AC13)</f>
        <v>#VALUE!</v>
      </c>
      <c r="AM13" s="137"/>
    </row>
    <row r="14" spans="1:39" s="104" customFormat="1" ht="13.5" customHeight="1">
      <c r="A14" s="442">
        <v>128</v>
      </c>
      <c r="B14" s="342" t="s">
        <v>32</v>
      </c>
      <c r="C14" s="409" t="s">
        <v>6</v>
      </c>
      <c r="D14" s="410" t="s">
        <v>147</v>
      </c>
      <c r="E14" s="443"/>
      <c r="F14" s="396"/>
      <c r="G14" s="362"/>
      <c r="H14" s="345" t="e">
        <f t="shared" si="0"/>
        <v>#VALUE!</v>
      </c>
      <c r="I14" s="417" t="e">
        <f t="shared" si="1"/>
        <v>#VALUE!</v>
      </c>
      <c r="J14" s="553">
        <v>5</v>
      </c>
      <c r="K14" s="540" t="s">
        <v>325</v>
      </c>
      <c r="L14" s="547">
        <f t="shared" si="2"/>
        <v>55.8</v>
      </c>
      <c r="M14" s="536">
        <f t="shared" si="3"/>
        <v>3.14232902033271</v>
      </c>
      <c r="N14" s="474"/>
      <c r="O14" s="363"/>
      <c r="P14" s="364"/>
      <c r="Q14" s="374"/>
      <c r="R14" s="393">
        <v>14</v>
      </c>
      <c r="S14" s="348" t="s">
        <v>633</v>
      </c>
      <c r="T14" s="454">
        <f aca="true" t="shared" si="18" ref="T14:T24">LEFT(S14,2)*60+RIGHT(S14,5)</f>
        <v>638.96</v>
      </c>
      <c r="U14" s="365">
        <f aca="true" t="shared" si="19" ref="U14:U24">T14*100/$T$61-100</f>
        <v>29.80923551998049</v>
      </c>
      <c r="V14" s="366">
        <v>8</v>
      </c>
      <c r="W14" s="367" t="s">
        <v>542</v>
      </c>
      <c r="X14" s="352">
        <f t="shared" si="6"/>
        <v>545</v>
      </c>
      <c r="Y14" s="353">
        <f t="shared" si="7"/>
        <v>15.711252653927815</v>
      </c>
      <c r="Z14" s="368"/>
      <c r="AA14" s="441"/>
      <c r="AB14" s="444" t="e">
        <f t="shared" si="8"/>
        <v>#VALUE!</v>
      </c>
      <c r="AC14" s="371" t="e">
        <f t="shared" si="9"/>
        <v>#VALUE!</v>
      </c>
      <c r="AD14" s="418">
        <f t="shared" si="10"/>
      </c>
      <c r="AE14" s="372"/>
      <c r="AF14" s="175">
        <f>COUNT(AG14:AL14)</f>
        <v>3</v>
      </c>
      <c r="AG14" s="136" t="e">
        <f t="shared" si="12"/>
        <v>#VALUE!</v>
      </c>
      <c r="AH14" s="136">
        <f t="shared" si="17"/>
        <v>55.8</v>
      </c>
      <c r="AI14" s="136">
        <f t="shared" si="13"/>
      </c>
      <c r="AJ14" s="136">
        <f>IF(U14="","",U14)</f>
        <v>29.80923551998049</v>
      </c>
      <c r="AK14" s="136">
        <f>IF(Y14="","",Y14)</f>
        <v>15.711252653927815</v>
      </c>
      <c r="AL14" s="136" t="e">
        <f>IF(AC14="","",AC14)</f>
        <v>#VALUE!</v>
      </c>
      <c r="AM14" s="137"/>
    </row>
    <row r="15" spans="1:39" s="104" customFormat="1" ht="13.5" customHeight="1">
      <c r="A15" s="442">
        <v>170</v>
      </c>
      <c r="B15" s="342" t="s">
        <v>64</v>
      </c>
      <c r="C15" s="360" t="s">
        <v>26</v>
      </c>
      <c r="D15" s="373" t="s">
        <v>128</v>
      </c>
      <c r="E15" s="395"/>
      <c r="F15" s="396"/>
      <c r="G15" s="362"/>
      <c r="H15" s="345" t="e">
        <f t="shared" si="0"/>
        <v>#VALUE!</v>
      </c>
      <c r="I15" s="417" t="e">
        <f t="shared" si="1"/>
        <v>#VALUE!</v>
      </c>
      <c r="J15" s="553">
        <v>28</v>
      </c>
      <c r="K15" s="540" t="s">
        <v>260</v>
      </c>
      <c r="L15" s="547">
        <f t="shared" si="2"/>
        <v>72.8</v>
      </c>
      <c r="M15" s="536">
        <f t="shared" si="3"/>
        <v>34.565619223659894</v>
      </c>
      <c r="N15" s="474">
        <v>11</v>
      </c>
      <c r="O15" s="363" t="s">
        <v>466</v>
      </c>
      <c r="P15" s="364">
        <f aca="true" t="shared" si="20" ref="P15:P26">LEFT(O15,2)*60+RIGHT(O15,5)</f>
        <v>47.88</v>
      </c>
      <c r="Q15" s="374">
        <f aca="true" t="shared" si="21" ref="Q15:Q26">P15*100/$P$61-100</f>
        <v>16.66666666666667</v>
      </c>
      <c r="R15" s="445">
        <v>20</v>
      </c>
      <c r="S15" s="348" t="s">
        <v>659</v>
      </c>
      <c r="T15" s="454">
        <f t="shared" si="18"/>
        <v>692.27</v>
      </c>
      <c r="U15" s="365">
        <f t="shared" si="19"/>
        <v>40.639538427158044</v>
      </c>
      <c r="V15" s="366">
        <v>9</v>
      </c>
      <c r="W15" s="367" t="s">
        <v>499</v>
      </c>
      <c r="X15" s="352">
        <f t="shared" si="6"/>
        <v>548</v>
      </c>
      <c r="Y15" s="353">
        <f t="shared" si="7"/>
        <v>16.348195329087048</v>
      </c>
      <c r="Z15" s="368"/>
      <c r="AA15" s="441"/>
      <c r="AB15" s="444" t="e">
        <f t="shared" si="8"/>
        <v>#VALUE!</v>
      </c>
      <c r="AC15" s="371" t="e">
        <f t="shared" si="9"/>
        <v>#VALUE!</v>
      </c>
      <c r="AD15" s="418">
        <f t="shared" si="10"/>
      </c>
      <c r="AE15" s="372"/>
      <c r="AF15" s="175">
        <f>COUNT(AG15:AL15)</f>
        <v>4</v>
      </c>
      <c r="AG15" s="136" t="e">
        <f t="shared" si="12"/>
        <v>#VALUE!</v>
      </c>
      <c r="AH15" s="136">
        <f t="shared" si="17"/>
        <v>72.8</v>
      </c>
      <c r="AI15" s="136">
        <f t="shared" si="13"/>
        <v>16.66666666666667</v>
      </c>
      <c r="AJ15" s="136">
        <f>IF(U15="","",U15)</f>
        <v>40.639538427158044</v>
      </c>
      <c r="AK15" s="136">
        <f>IF(Y15="","",Y15)</f>
        <v>16.348195329087048</v>
      </c>
      <c r="AL15" s="136" t="e">
        <f>IF(AC15="","",AC15)</f>
        <v>#VALUE!</v>
      </c>
      <c r="AM15" s="137"/>
    </row>
    <row r="16" spans="1:39" s="104" customFormat="1" ht="13.5" customHeight="1">
      <c r="A16" s="442">
        <v>130</v>
      </c>
      <c r="B16" s="342" t="s">
        <v>32</v>
      </c>
      <c r="C16" s="409" t="s">
        <v>23</v>
      </c>
      <c r="D16" s="410" t="s">
        <v>66</v>
      </c>
      <c r="E16" s="443"/>
      <c r="F16" s="396"/>
      <c r="G16" s="362"/>
      <c r="H16" s="345" t="e">
        <f t="shared" si="0"/>
        <v>#VALUE!</v>
      </c>
      <c r="I16" s="417" t="e">
        <f t="shared" si="1"/>
        <v>#VALUE!</v>
      </c>
      <c r="J16" s="553">
        <v>21</v>
      </c>
      <c r="K16" s="540" t="s">
        <v>326</v>
      </c>
      <c r="L16" s="547">
        <f t="shared" si="2"/>
        <v>68</v>
      </c>
      <c r="M16" s="536">
        <f t="shared" si="3"/>
        <v>25.69316081330868</v>
      </c>
      <c r="N16" s="474">
        <v>1</v>
      </c>
      <c r="O16" s="363" t="s">
        <v>440</v>
      </c>
      <c r="P16" s="364">
        <f t="shared" si="20"/>
        <v>41.04</v>
      </c>
      <c r="Q16" s="374">
        <f t="shared" si="21"/>
        <v>0</v>
      </c>
      <c r="R16" s="393">
        <v>4</v>
      </c>
      <c r="S16" s="348" t="s">
        <v>634</v>
      </c>
      <c r="T16" s="454">
        <f t="shared" si="18"/>
        <v>526.11</v>
      </c>
      <c r="U16" s="365">
        <f t="shared" si="19"/>
        <v>6.882961217317103</v>
      </c>
      <c r="V16" s="366">
        <v>10</v>
      </c>
      <c r="W16" s="367" t="s">
        <v>532</v>
      </c>
      <c r="X16" s="352">
        <f t="shared" si="6"/>
        <v>549</v>
      </c>
      <c r="Y16" s="353">
        <f t="shared" si="7"/>
        <v>16.560509554140125</v>
      </c>
      <c r="Z16" s="368"/>
      <c r="AA16" s="441"/>
      <c r="AB16" s="444" t="e">
        <f t="shared" si="8"/>
        <v>#VALUE!</v>
      </c>
      <c r="AC16" s="371" t="e">
        <f t="shared" si="9"/>
        <v>#VALUE!</v>
      </c>
      <c r="AD16" s="418">
        <f t="shared" si="10"/>
      </c>
      <c r="AE16" s="372"/>
      <c r="AF16" s="175">
        <f>COUNT(AG16:AL16)</f>
        <v>4</v>
      </c>
      <c r="AG16" s="136" t="e">
        <f t="shared" si="12"/>
        <v>#VALUE!</v>
      </c>
      <c r="AH16" s="136">
        <f t="shared" si="17"/>
        <v>68</v>
      </c>
      <c r="AI16" s="136">
        <f t="shared" si="13"/>
        <v>0</v>
      </c>
      <c r="AJ16" s="136">
        <f>IF(U16="","",U16)</f>
        <v>6.882961217317103</v>
      </c>
      <c r="AK16" s="136">
        <f>IF(Y16="","",Y16)</f>
        <v>16.560509554140125</v>
      </c>
      <c r="AL16" s="136" t="e">
        <f>IF(AC16="","",AC16)</f>
        <v>#VALUE!</v>
      </c>
      <c r="AM16" s="137"/>
    </row>
    <row r="17" spans="1:39" s="104" customFormat="1" ht="13.5" customHeight="1">
      <c r="A17" s="442">
        <v>139</v>
      </c>
      <c r="B17" s="342" t="s">
        <v>33</v>
      </c>
      <c r="C17" s="409" t="s">
        <v>157</v>
      </c>
      <c r="D17" s="416" t="s">
        <v>9</v>
      </c>
      <c r="E17" s="443"/>
      <c r="F17" s="396"/>
      <c r="G17" s="362"/>
      <c r="H17" s="345" t="e">
        <f t="shared" si="0"/>
        <v>#VALUE!</v>
      </c>
      <c r="I17" s="417" t="e">
        <f t="shared" si="1"/>
        <v>#VALUE!</v>
      </c>
      <c r="J17" s="553">
        <v>10</v>
      </c>
      <c r="K17" s="540" t="s">
        <v>262</v>
      </c>
      <c r="L17" s="547">
        <f t="shared" si="2"/>
        <v>61.6</v>
      </c>
      <c r="M17" s="536">
        <f t="shared" si="3"/>
        <v>13.863216266173751</v>
      </c>
      <c r="N17" s="474">
        <v>6</v>
      </c>
      <c r="O17" s="363" t="s">
        <v>447</v>
      </c>
      <c r="P17" s="364">
        <f t="shared" si="20"/>
        <v>44.71</v>
      </c>
      <c r="Q17" s="374">
        <f t="shared" si="21"/>
        <v>8.942495126705651</v>
      </c>
      <c r="R17" s="445">
        <v>16</v>
      </c>
      <c r="S17" s="348" t="s">
        <v>640</v>
      </c>
      <c r="T17" s="454">
        <f t="shared" si="18"/>
        <v>668.86</v>
      </c>
      <c r="U17" s="365">
        <f t="shared" si="19"/>
        <v>35.88363163561749</v>
      </c>
      <c r="V17" s="366">
        <v>11</v>
      </c>
      <c r="W17" s="367" t="s">
        <v>533</v>
      </c>
      <c r="X17" s="352">
        <f t="shared" si="6"/>
        <v>556</v>
      </c>
      <c r="Y17" s="353">
        <f t="shared" si="7"/>
        <v>18.046709129511683</v>
      </c>
      <c r="Z17" s="368"/>
      <c r="AA17" s="441"/>
      <c r="AB17" s="444" t="e">
        <f t="shared" si="8"/>
        <v>#VALUE!</v>
      </c>
      <c r="AC17" s="371" t="e">
        <f t="shared" si="9"/>
        <v>#VALUE!</v>
      </c>
      <c r="AD17" s="418">
        <f t="shared" si="10"/>
      </c>
      <c r="AE17" s="372"/>
      <c r="AF17" s="175">
        <f t="shared" si="11"/>
        <v>4</v>
      </c>
      <c r="AG17" s="136" t="e">
        <f t="shared" si="12"/>
        <v>#VALUE!</v>
      </c>
      <c r="AH17" s="136">
        <f t="shared" si="17"/>
        <v>61.6</v>
      </c>
      <c r="AI17" s="136">
        <f t="shared" si="13"/>
        <v>8.942495126705651</v>
      </c>
      <c r="AJ17" s="136">
        <f t="shared" si="14"/>
        <v>35.88363163561749</v>
      </c>
      <c r="AK17" s="136">
        <f t="shared" si="15"/>
        <v>18.046709129511683</v>
      </c>
      <c r="AL17" s="136" t="e">
        <f t="shared" si="16"/>
        <v>#VALUE!</v>
      </c>
      <c r="AM17" s="137"/>
    </row>
    <row r="18" spans="1:39" s="104" customFormat="1" ht="13.5" customHeight="1">
      <c r="A18" s="442">
        <v>166</v>
      </c>
      <c r="B18" s="342" t="s">
        <v>64</v>
      </c>
      <c r="C18" s="360" t="s">
        <v>125</v>
      </c>
      <c r="D18" s="361" t="s">
        <v>126</v>
      </c>
      <c r="E18" s="443"/>
      <c r="F18" s="396"/>
      <c r="G18" s="362"/>
      <c r="H18" s="345" t="e">
        <f t="shared" si="0"/>
        <v>#VALUE!</v>
      </c>
      <c r="I18" s="417" t="e">
        <f t="shared" si="1"/>
        <v>#VALUE!</v>
      </c>
      <c r="J18" s="553">
        <v>17</v>
      </c>
      <c r="K18" s="540" t="s">
        <v>344</v>
      </c>
      <c r="L18" s="547">
        <f t="shared" si="2"/>
        <v>67</v>
      </c>
      <c r="M18" s="536">
        <f t="shared" si="3"/>
        <v>23.844731977818853</v>
      </c>
      <c r="N18" s="474">
        <v>14</v>
      </c>
      <c r="O18" s="363" t="s">
        <v>465</v>
      </c>
      <c r="P18" s="364">
        <f t="shared" si="20"/>
        <v>48.75</v>
      </c>
      <c r="Q18" s="374">
        <f t="shared" si="21"/>
        <v>18.786549707602347</v>
      </c>
      <c r="R18" s="393">
        <v>9</v>
      </c>
      <c r="S18" s="348" t="s">
        <v>657</v>
      </c>
      <c r="T18" s="454">
        <f t="shared" si="18"/>
        <v>604.14</v>
      </c>
      <c r="U18" s="365">
        <f t="shared" si="19"/>
        <v>22.735306665583153</v>
      </c>
      <c r="V18" s="366">
        <v>12</v>
      </c>
      <c r="W18" s="367" t="s">
        <v>501</v>
      </c>
      <c r="X18" s="352">
        <f t="shared" si="6"/>
        <v>564</v>
      </c>
      <c r="Y18" s="353">
        <f t="shared" si="7"/>
        <v>19.745222929936304</v>
      </c>
      <c r="Z18" s="368"/>
      <c r="AA18" s="441"/>
      <c r="AB18" s="444" t="e">
        <f t="shared" si="8"/>
        <v>#VALUE!</v>
      </c>
      <c r="AC18" s="371" t="e">
        <f t="shared" si="9"/>
        <v>#VALUE!</v>
      </c>
      <c r="AD18" s="418">
        <f t="shared" si="10"/>
      </c>
      <c r="AE18" s="372"/>
      <c r="AF18" s="175">
        <f t="shared" si="11"/>
        <v>4</v>
      </c>
      <c r="AG18" s="136" t="e">
        <f t="shared" si="12"/>
        <v>#VALUE!</v>
      </c>
      <c r="AH18" s="136">
        <f t="shared" si="17"/>
        <v>67</v>
      </c>
      <c r="AI18" s="136">
        <f t="shared" si="13"/>
        <v>18.786549707602347</v>
      </c>
      <c r="AJ18" s="136">
        <f t="shared" si="14"/>
        <v>22.735306665583153</v>
      </c>
      <c r="AK18" s="136">
        <f t="shared" si="15"/>
        <v>19.745222929936304</v>
      </c>
      <c r="AL18" s="136" t="e">
        <f t="shared" si="16"/>
        <v>#VALUE!</v>
      </c>
      <c r="AM18" s="137"/>
    </row>
    <row r="19" spans="1:39" s="104" customFormat="1" ht="13.5" customHeight="1">
      <c r="A19" s="442">
        <v>131</v>
      </c>
      <c r="B19" s="342" t="s">
        <v>32</v>
      </c>
      <c r="C19" s="409" t="s">
        <v>11</v>
      </c>
      <c r="D19" s="416" t="s">
        <v>150</v>
      </c>
      <c r="E19" s="443"/>
      <c r="F19" s="396"/>
      <c r="G19" s="362"/>
      <c r="H19" s="345" t="e">
        <f t="shared" si="0"/>
        <v>#VALUE!</v>
      </c>
      <c r="I19" s="417" t="e">
        <f t="shared" si="1"/>
        <v>#VALUE!</v>
      </c>
      <c r="J19" s="553">
        <v>14</v>
      </c>
      <c r="K19" s="540" t="s">
        <v>324</v>
      </c>
      <c r="L19" s="547">
        <f t="shared" si="2"/>
        <v>65.2</v>
      </c>
      <c r="M19" s="536">
        <f t="shared" si="3"/>
        <v>20.517560073937148</v>
      </c>
      <c r="N19" s="474">
        <v>24</v>
      </c>
      <c r="O19" s="363" t="s">
        <v>441</v>
      </c>
      <c r="P19" s="364">
        <f t="shared" si="20"/>
        <v>53.07</v>
      </c>
      <c r="Q19" s="374">
        <f t="shared" si="21"/>
        <v>29.312865497076018</v>
      </c>
      <c r="R19" s="445">
        <v>18</v>
      </c>
      <c r="S19" s="348" t="s">
        <v>635</v>
      </c>
      <c r="T19" s="454">
        <f t="shared" si="18"/>
        <v>686.14</v>
      </c>
      <c r="U19" s="365">
        <f t="shared" si="19"/>
        <v>39.39418564492209</v>
      </c>
      <c r="V19" s="366">
        <v>13</v>
      </c>
      <c r="W19" s="367" t="s">
        <v>503</v>
      </c>
      <c r="X19" s="352">
        <f t="shared" si="6"/>
        <v>579</v>
      </c>
      <c r="Y19" s="353">
        <f t="shared" si="7"/>
        <v>22.929936305732483</v>
      </c>
      <c r="Z19" s="368"/>
      <c r="AA19" s="441"/>
      <c r="AB19" s="444" t="e">
        <f t="shared" si="8"/>
        <v>#VALUE!</v>
      </c>
      <c r="AC19" s="371" t="e">
        <f t="shared" si="9"/>
        <v>#VALUE!</v>
      </c>
      <c r="AD19" s="418">
        <f t="shared" si="10"/>
      </c>
      <c r="AE19" s="372"/>
      <c r="AF19" s="175">
        <f t="shared" si="11"/>
        <v>4</v>
      </c>
      <c r="AG19" s="136" t="e">
        <f t="shared" si="12"/>
        <v>#VALUE!</v>
      </c>
      <c r="AH19" s="136">
        <f t="shared" si="17"/>
        <v>65.2</v>
      </c>
      <c r="AI19" s="136">
        <f t="shared" si="13"/>
        <v>29.312865497076018</v>
      </c>
      <c r="AJ19" s="136">
        <f t="shared" si="14"/>
        <v>39.39418564492209</v>
      </c>
      <c r="AK19" s="136">
        <f t="shared" si="15"/>
        <v>22.929936305732483</v>
      </c>
      <c r="AL19" s="136" t="e">
        <f t="shared" si="16"/>
        <v>#VALUE!</v>
      </c>
      <c r="AM19" s="137"/>
    </row>
    <row r="20" spans="1:39" s="104" customFormat="1" ht="13.5" customHeight="1">
      <c r="A20" s="442">
        <v>134</v>
      </c>
      <c r="B20" s="342" t="s">
        <v>32</v>
      </c>
      <c r="C20" s="409" t="s">
        <v>152</v>
      </c>
      <c r="D20" s="410" t="s">
        <v>153</v>
      </c>
      <c r="E20" s="443"/>
      <c r="F20" s="396"/>
      <c r="G20" s="362"/>
      <c r="H20" s="345" t="e">
        <f t="shared" si="0"/>
        <v>#VALUE!</v>
      </c>
      <c r="I20" s="417" t="e">
        <f t="shared" si="1"/>
        <v>#VALUE!</v>
      </c>
      <c r="J20" s="553">
        <v>29</v>
      </c>
      <c r="K20" s="540" t="s">
        <v>327</v>
      </c>
      <c r="L20" s="547">
        <f t="shared" si="2"/>
        <v>73.4</v>
      </c>
      <c r="M20" s="536">
        <f t="shared" si="3"/>
        <v>35.67467652495381</v>
      </c>
      <c r="N20" s="474">
        <v>27</v>
      </c>
      <c r="O20" s="363" t="s">
        <v>444</v>
      </c>
      <c r="P20" s="364">
        <f t="shared" si="20"/>
        <v>54.9</v>
      </c>
      <c r="Q20" s="374">
        <f t="shared" si="21"/>
        <v>33.7719298245614</v>
      </c>
      <c r="R20" s="393">
        <v>19</v>
      </c>
      <c r="S20" s="348" t="s">
        <v>637</v>
      </c>
      <c r="T20" s="454">
        <f t="shared" si="18"/>
        <v>686.77</v>
      </c>
      <c r="U20" s="365">
        <f t="shared" si="19"/>
        <v>39.52217459317799</v>
      </c>
      <c r="V20" s="366">
        <v>14</v>
      </c>
      <c r="W20" s="367" t="s">
        <v>534</v>
      </c>
      <c r="X20" s="352">
        <f t="shared" si="6"/>
        <v>593</v>
      </c>
      <c r="Y20" s="353">
        <f t="shared" si="7"/>
        <v>25.902335456475583</v>
      </c>
      <c r="Z20" s="368"/>
      <c r="AA20" s="441"/>
      <c r="AB20" s="444" t="e">
        <f t="shared" si="8"/>
        <v>#VALUE!</v>
      </c>
      <c r="AC20" s="371" t="e">
        <f t="shared" si="9"/>
        <v>#VALUE!</v>
      </c>
      <c r="AD20" s="418">
        <f t="shared" si="10"/>
      </c>
      <c r="AE20" s="372"/>
      <c r="AF20" s="175">
        <f t="shared" si="11"/>
        <v>4</v>
      </c>
      <c r="AG20" s="136" t="e">
        <f t="shared" si="12"/>
        <v>#VALUE!</v>
      </c>
      <c r="AH20" s="136">
        <f t="shared" si="17"/>
        <v>73.4</v>
      </c>
      <c r="AI20" s="136">
        <f t="shared" si="13"/>
        <v>33.7719298245614</v>
      </c>
      <c r="AJ20" s="136">
        <f t="shared" si="14"/>
        <v>39.52217459317799</v>
      </c>
      <c r="AK20" s="136">
        <f t="shared" si="15"/>
        <v>25.902335456475583</v>
      </c>
      <c r="AL20" s="136" t="e">
        <f t="shared" si="16"/>
        <v>#VALUE!</v>
      </c>
      <c r="AM20" s="137"/>
    </row>
    <row r="21" spans="1:39" s="104" customFormat="1" ht="13.5" customHeight="1">
      <c r="A21" s="442">
        <v>150</v>
      </c>
      <c r="B21" s="342" t="s">
        <v>33</v>
      </c>
      <c r="C21" s="409" t="s">
        <v>161</v>
      </c>
      <c r="D21" s="416" t="s">
        <v>30</v>
      </c>
      <c r="E21" s="395"/>
      <c r="F21" s="396"/>
      <c r="G21" s="362"/>
      <c r="H21" s="345" t="e">
        <f t="shared" si="0"/>
        <v>#VALUE!</v>
      </c>
      <c r="I21" s="417" t="e">
        <f t="shared" si="1"/>
        <v>#VALUE!</v>
      </c>
      <c r="J21" s="553">
        <v>26</v>
      </c>
      <c r="K21" s="540" t="s">
        <v>240</v>
      </c>
      <c r="L21" s="547">
        <f t="shared" si="2"/>
        <v>70.8</v>
      </c>
      <c r="M21" s="536">
        <f t="shared" si="3"/>
        <v>30.868761552680212</v>
      </c>
      <c r="N21" s="474">
        <v>18</v>
      </c>
      <c r="O21" s="363" t="s">
        <v>455</v>
      </c>
      <c r="P21" s="364">
        <f t="shared" si="20"/>
        <v>49.82</v>
      </c>
      <c r="Q21" s="374">
        <f t="shared" si="21"/>
        <v>21.393762183235864</v>
      </c>
      <c r="R21" s="445">
        <v>5</v>
      </c>
      <c r="S21" s="348" t="s">
        <v>648</v>
      </c>
      <c r="T21" s="454">
        <f t="shared" si="18"/>
        <v>554.4</v>
      </c>
      <c r="U21" s="365">
        <f t="shared" si="19"/>
        <v>12.630274465189032</v>
      </c>
      <c r="V21" s="366">
        <v>15</v>
      </c>
      <c r="W21" s="367" t="s">
        <v>535</v>
      </c>
      <c r="X21" s="352">
        <f t="shared" si="6"/>
        <v>600</v>
      </c>
      <c r="Y21" s="353">
        <f t="shared" si="7"/>
        <v>27.388535031847127</v>
      </c>
      <c r="Z21" s="368"/>
      <c r="AA21" s="441"/>
      <c r="AB21" s="444" t="e">
        <f t="shared" si="8"/>
        <v>#VALUE!</v>
      </c>
      <c r="AC21" s="371" t="e">
        <f t="shared" si="9"/>
        <v>#VALUE!</v>
      </c>
      <c r="AD21" s="418">
        <f t="shared" si="10"/>
      </c>
      <c r="AE21" s="372"/>
      <c r="AF21" s="175">
        <f t="shared" si="11"/>
        <v>4</v>
      </c>
      <c r="AG21" s="136" t="e">
        <f t="shared" si="12"/>
        <v>#VALUE!</v>
      </c>
      <c r="AH21" s="136">
        <f t="shared" si="17"/>
        <v>70.8</v>
      </c>
      <c r="AI21" s="136">
        <f t="shared" si="13"/>
        <v>21.393762183235864</v>
      </c>
      <c r="AJ21" s="136">
        <f t="shared" si="14"/>
        <v>12.630274465189032</v>
      </c>
      <c r="AK21" s="136">
        <f t="shared" si="15"/>
        <v>27.388535031847127</v>
      </c>
      <c r="AL21" s="136" t="e">
        <f t="shared" si="16"/>
        <v>#VALUE!</v>
      </c>
      <c r="AM21" s="137"/>
    </row>
    <row r="22" spans="1:39" s="104" customFormat="1" ht="13.5" customHeight="1">
      <c r="A22" s="442">
        <v>140</v>
      </c>
      <c r="B22" s="342" t="s">
        <v>33</v>
      </c>
      <c r="C22" s="409" t="s">
        <v>8</v>
      </c>
      <c r="D22" s="410" t="s">
        <v>93</v>
      </c>
      <c r="E22" s="443"/>
      <c r="F22" s="396"/>
      <c r="G22" s="362"/>
      <c r="H22" s="345" t="e">
        <f t="shared" si="0"/>
        <v>#VALUE!</v>
      </c>
      <c r="I22" s="417" t="e">
        <f t="shared" si="1"/>
        <v>#VALUE!</v>
      </c>
      <c r="J22" s="553">
        <v>19</v>
      </c>
      <c r="K22" s="540" t="s">
        <v>331</v>
      </c>
      <c r="L22" s="547">
        <f t="shared" si="2"/>
        <v>67.8</v>
      </c>
      <c r="M22" s="536">
        <f t="shared" si="3"/>
        <v>25.323475046210717</v>
      </c>
      <c r="N22" s="474">
        <v>13</v>
      </c>
      <c r="O22" s="363" t="s">
        <v>448</v>
      </c>
      <c r="P22" s="364">
        <f t="shared" si="20"/>
        <v>48.68</v>
      </c>
      <c r="Q22" s="374">
        <f t="shared" si="21"/>
        <v>18.615984405458093</v>
      </c>
      <c r="R22" s="393">
        <v>7</v>
      </c>
      <c r="S22" s="348" t="s">
        <v>641</v>
      </c>
      <c r="T22" s="454">
        <f t="shared" si="18"/>
        <v>583.24</v>
      </c>
      <c r="U22" s="365">
        <f t="shared" si="19"/>
        <v>18.489324096458972</v>
      </c>
      <c r="V22" s="366">
        <v>16</v>
      </c>
      <c r="W22" s="367" t="s">
        <v>519</v>
      </c>
      <c r="X22" s="352">
        <f t="shared" si="6"/>
        <v>639</v>
      </c>
      <c r="Y22" s="353">
        <f t="shared" si="7"/>
        <v>35.66878980891721</v>
      </c>
      <c r="Z22" s="368"/>
      <c r="AA22" s="441"/>
      <c r="AB22" s="444" t="e">
        <f t="shared" si="8"/>
        <v>#VALUE!</v>
      </c>
      <c r="AC22" s="371" t="e">
        <f t="shared" si="9"/>
        <v>#VALUE!</v>
      </c>
      <c r="AD22" s="418">
        <f t="shared" si="10"/>
      </c>
      <c r="AE22" s="372"/>
      <c r="AF22" s="175">
        <f t="shared" si="11"/>
        <v>4</v>
      </c>
      <c r="AG22" s="136" t="e">
        <f t="shared" si="12"/>
        <v>#VALUE!</v>
      </c>
      <c r="AH22" s="136">
        <f t="shared" si="17"/>
        <v>67.8</v>
      </c>
      <c r="AI22" s="136">
        <f t="shared" si="13"/>
        <v>18.615984405458093</v>
      </c>
      <c r="AJ22" s="136">
        <f t="shared" si="14"/>
        <v>18.489324096458972</v>
      </c>
      <c r="AK22" s="136">
        <f t="shared" si="15"/>
        <v>35.66878980891721</v>
      </c>
      <c r="AL22" s="136" t="e">
        <f t="shared" si="16"/>
        <v>#VALUE!</v>
      </c>
      <c r="AM22" s="137"/>
    </row>
    <row r="23" spans="1:39" s="104" customFormat="1" ht="13.5" customHeight="1">
      <c r="A23" s="442">
        <v>136</v>
      </c>
      <c r="B23" s="342" t="s">
        <v>32</v>
      </c>
      <c r="C23" s="409" t="s">
        <v>154</v>
      </c>
      <c r="D23" s="416" t="s">
        <v>155</v>
      </c>
      <c r="E23" s="443"/>
      <c r="F23" s="396"/>
      <c r="G23" s="362"/>
      <c r="H23" s="345" t="e">
        <f t="shared" si="0"/>
        <v>#VALUE!</v>
      </c>
      <c r="I23" s="417" t="e">
        <f t="shared" si="1"/>
        <v>#VALUE!</v>
      </c>
      <c r="J23" s="553">
        <v>3</v>
      </c>
      <c r="K23" s="540" t="s">
        <v>329</v>
      </c>
      <c r="L23" s="547">
        <f t="shared" si="2"/>
        <v>55.3</v>
      </c>
      <c r="M23" s="536">
        <f t="shared" si="3"/>
        <v>2.2181146025878036</v>
      </c>
      <c r="N23" s="474">
        <v>12</v>
      </c>
      <c r="O23" s="363" t="s">
        <v>445</v>
      </c>
      <c r="P23" s="364">
        <f t="shared" si="20"/>
        <v>48.17</v>
      </c>
      <c r="Q23" s="374">
        <f t="shared" si="21"/>
        <v>17.373294346978554</v>
      </c>
      <c r="R23" s="445">
        <v>26</v>
      </c>
      <c r="S23" s="348" t="s">
        <v>638</v>
      </c>
      <c r="T23" s="454">
        <f t="shared" si="18"/>
        <v>913.45</v>
      </c>
      <c r="U23" s="365">
        <f t="shared" si="19"/>
        <v>85.57381711801392</v>
      </c>
      <c r="V23" s="366">
        <v>17</v>
      </c>
      <c r="W23" s="367" t="s">
        <v>536</v>
      </c>
      <c r="X23" s="352">
        <f t="shared" si="6"/>
        <v>645</v>
      </c>
      <c r="Y23" s="353">
        <f t="shared" si="7"/>
        <v>36.94267515923568</v>
      </c>
      <c r="Z23" s="368"/>
      <c r="AA23" s="441"/>
      <c r="AB23" s="444" t="e">
        <f t="shared" si="8"/>
        <v>#VALUE!</v>
      </c>
      <c r="AC23" s="371" t="e">
        <f t="shared" si="9"/>
        <v>#VALUE!</v>
      </c>
      <c r="AD23" s="418">
        <f t="shared" si="10"/>
      </c>
      <c r="AE23" s="372"/>
      <c r="AF23" s="175">
        <f t="shared" si="11"/>
        <v>4</v>
      </c>
      <c r="AG23" s="136" t="e">
        <f t="shared" si="12"/>
        <v>#VALUE!</v>
      </c>
      <c r="AH23" s="136">
        <f t="shared" si="17"/>
        <v>55.3</v>
      </c>
      <c r="AI23" s="136">
        <f t="shared" si="13"/>
        <v>17.373294346978554</v>
      </c>
      <c r="AJ23" s="136">
        <f t="shared" si="14"/>
        <v>85.57381711801392</v>
      </c>
      <c r="AK23" s="136">
        <f t="shared" si="15"/>
        <v>36.94267515923568</v>
      </c>
      <c r="AL23" s="136" t="e">
        <f t="shared" si="16"/>
        <v>#VALUE!</v>
      </c>
      <c r="AM23" s="137"/>
    </row>
    <row r="24" spans="1:39" s="104" customFormat="1" ht="13.5" customHeight="1">
      <c r="A24" s="442">
        <v>173</v>
      </c>
      <c r="B24" s="342" t="s">
        <v>64</v>
      </c>
      <c r="C24" s="360" t="s">
        <v>13</v>
      </c>
      <c r="D24" s="361" t="s">
        <v>47</v>
      </c>
      <c r="E24" s="443"/>
      <c r="F24" s="396"/>
      <c r="G24" s="362"/>
      <c r="H24" s="345" t="e">
        <f t="shared" si="0"/>
        <v>#VALUE!</v>
      </c>
      <c r="I24" s="417" t="e">
        <f t="shared" si="1"/>
        <v>#VALUE!</v>
      </c>
      <c r="J24" s="553">
        <v>30</v>
      </c>
      <c r="K24" s="540" t="s">
        <v>349</v>
      </c>
      <c r="L24" s="547">
        <f t="shared" si="2"/>
        <v>73.8</v>
      </c>
      <c r="M24" s="536">
        <f t="shared" si="3"/>
        <v>36.41404805914971</v>
      </c>
      <c r="N24" s="474">
        <v>19</v>
      </c>
      <c r="O24" s="363" t="s">
        <v>438</v>
      </c>
      <c r="P24" s="364">
        <f t="shared" si="20"/>
        <v>50.83</v>
      </c>
      <c r="Q24" s="374">
        <f t="shared" si="21"/>
        <v>23.854775828460035</v>
      </c>
      <c r="R24" s="393">
        <v>22</v>
      </c>
      <c r="S24" s="348" t="s">
        <v>661</v>
      </c>
      <c r="T24" s="454">
        <f t="shared" si="18"/>
        <v>729.86</v>
      </c>
      <c r="U24" s="365">
        <f t="shared" si="19"/>
        <v>48.276212339759866</v>
      </c>
      <c r="V24" s="366">
        <v>18</v>
      </c>
      <c r="W24" s="367" t="s">
        <v>537</v>
      </c>
      <c r="X24" s="352">
        <f t="shared" si="6"/>
        <v>657</v>
      </c>
      <c r="Y24" s="353">
        <f t="shared" si="7"/>
        <v>39.49044585987261</v>
      </c>
      <c r="Z24" s="368"/>
      <c r="AA24" s="441"/>
      <c r="AB24" s="444" t="e">
        <f t="shared" si="8"/>
        <v>#VALUE!</v>
      </c>
      <c r="AC24" s="371" t="e">
        <f t="shared" si="9"/>
        <v>#VALUE!</v>
      </c>
      <c r="AD24" s="418">
        <f t="shared" si="10"/>
      </c>
      <c r="AE24" s="372"/>
      <c r="AF24" s="175">
        <f t="shared" si="11"/>
        <v>4</v>
      </c>
      <c r="AG24" s="136" t="e">
        <f t="shared" si="12"/>
        <v>#VALUE!</v>
      </c>
      <c r="AH24" s="136">
        <f t="shared" si="17"/>
        <v>73.8</v>
      </c>
      <c r="AI24" s="136">
        <f t="shared" si="13"/>
        <v>23.854775828460035</v>
      </c>
      <c r="AJ24" s="136">
        <f t="shared" si="14"/>
        <v>48.276212339759866</v>
      </c>
      <c r="AK24" s="136">
        <f t="shared" si="15"/>
        <v>39.49044585987261</v>
      </c>
      <c r="AL24" s="136" t="e">
        <f t="shared" si="16"/>
        <v>#VALUE!</v>
      </c>
      <c r="AM24" s="137"/>
    </row>
    <row r="25" spans="1:39" s="104" customFormat="1" ht="13.5" customHeight="1">
      <c r="A25" s="442">
        <v>147</v>
      </c>
      <c r="B25" s="342" t="s">
        <v>33</v>
      </c>
      <c r="C25" s="409" t="s">
        <v>16</v>
      </c>
      <c r="D25" s="416" t="s">
        <v>57</v>
      </c>
      <c r="E25" s="395"/>
      <c r="F25" s="396"/>
      <c r="G25" s="362"/>
      <c r="H25" s="345" t="e">
        <f t="shared" si="0"/>
        <v>#VALUE!</v>
      </c>
      <c r="I25" s="417" t="e">
        <f t="shared" si="1"/>
        <v>#VALUE!</v>
      </c>
      <c r="J25" s="553"/>
      <c r="K25" s="540"/>
      <c r="L25" s="547"/>
      <c r="M25" s="536"/>
      <c r="N25" s="474">
        <v>35</v>
      </c>
      <c r="O25" s="363" t="s">
        <v>286</v>
      </c>
      <c r="P25" s="364">
        <f t="shared" si="20"/>
        <v>67.1</v>
      </c>
      <c r="Q25" s="374">
        <f t="shared" si="21"/>
        <v>63.49902534113059</v>
      </c>
      <c r="R25" s="445"/>
      <c r="S25" s="348"/>
      <c r="T25" s="347"/>
      <c r="U25" s="365"/>
      <c r="V25" s="366">
        <v>19</v>
      </c>
      <c r="W25" s="367" t="s">
        <v>538</v>
      </c>
      <c r="X25" s="352">
        <f t="shared" si="6"/>
        <v>660</v>
      </c>
      <c r="Y25" s="353">
        <f t="shared" si="7"/>
        <v>40.127388535031855</v>
      </c>
      <c r="Z25" s="368"/>
      <c r="AA25" s="441"/>
      <c r="AB25" s="444" t="e">
        <f t="shared" si="8"/>
        <v>#VALUE!</v>
      </c>
      <c r="AC25" s="371" t="e">
        <f t="shared" si="9"/>
        <v>#VALUE!</v>
      </c>
      <c r="AD25" s="418">
        <f t="shared" si="10"/>
      </c>
      <c r="AE25" s="372"/>
      <c r="AF25" s="175">
        <f t="shared" si="11"/>
        <v>2</v>
      </c>
      <c r="AG25" s="136" t="e">
        <f t="shared" si="12"/>
        <v>#VALUE!</v>
      </c>
      <c r="AH25" s="136">
        <f t="shared" si="17"/>
      </c>
      <c r="AI25" s="136">
        <f t="shared" si="13"/>
        <v>63.49902534113059</v>
      </c>
      <c r="AJ25" s="136">
        <f t="shared" si="14"/>
      </c>
      <c r="AK25" s="136">
        <f t="shared" si="15"/>
        <v>40.127388535031855</v>
      </c>
      <c r="AL25" s="136" t="e">
        <f t="shared" si="16"/>
        <v>#VALUE!</v>
      </c>
      <c r="AM25" s="137"/>
    </row>
    <row r="26" spans="1:39" s="104" customFormat="1" ht="13.5" customHeight="1">
      <c r="A26" s="442">
        <v>149</v>
      </c>
      <c r="B26" s="342" t="s">
        <v>33</v>
      </c>
      <c r="C26" s="409" t="s">
        <v>56</v>
      </c>
      <c r="D26" s="410" t="s">
        <v>30</v>
      </c>
      <c r="E26" s="395"/>
      <c r="F26" s="396"/>
      <c r="G26" s="362"/>
      <c r="H26" s="345" t="e">
        <f t="shared" si="0"/>
        <v>#VALUE!</v>
      </c>
      <c r="I26" s="417" t="e">
        <f t="shared" si="1"/>
        <v>#VALUE!</v>
      </c>
      <c r="J26" s="553">
        <v>23</v>
      </c>
      <c r="K26" s="540" t="s">
        <v>241</v>
      </c>
      <c r="L26" s="547">
        <f>LEFT(K26,2)*60+RIGHT(K26,5)</f>
        <v>69.6</v>
      </c>
      <c r="M26" s="536">
        <f>L26*100/$L$61-100</f>
        <v>28.65064695009241</v>
      </c>
      <c r="N26" s="474">
        <v>21</v>
      </c>
      <c r="O26" s="363" t="s">
        <v>454</v>
      </c>
      <c r="P26" s="364">
        <f t="shared" si="20"/>
        <v>51.66</v>
      </c>
      <c r="Q26" s="374">
        <f t="shared" si="21"/>
        <v>25.877192982456137</v>
      </c>
      <c r="R26" s="393"/>
      <c r="S26" s="348"/>
      <c r="T26" s="347"/>
      <c r="U26" s="365"/>
      <c r="V26" s="366">
        <v>20</v>
      </c>
      <c r="W26" s="367" t="s">
        <v>484</v>
      </c>
      <c r="X26" s="352">
        <f t="shared" si="6"/>
        <v>666</v>
      </c>
      <c r="Y26" s="353">
        <f t="shared" si="7"/>
        <v>41.40127388535032</v>
      </c>
      <c r="Z26" s="368"/>
      <c r="AA26" s="441"/>
      <c r="AB26" s="444" t="e">
        <f t="shared" si="8"/>
        <v>#VALUE!</v>
      </c>
      <c r="AC26" s="371" t="e">
        <f t="shared" si="9"/>
        <v>#VALUE!</v>
      </c>
      <c r="AD26" s="418">
        <f t="shared" si="10"/>
      </c>
      <c r="AE26" s="372"/>
      <c r="AF26" s="175">
        <f t="shared" si="11"/>
        <v>3</v>
      </c>
      <c r="AG26" s="136" t="e">
        <f t="shared" si="12"/>
        <v>#VALUE!</v>
      </c>
      <c r="AH26" s="136">
        <f t="shared" si="17"/>
        <v>69.6</v>
      </c>
      <c r="AI26" s="136">
        <f t="shared" si="13"/>
        <v>25.877192982456137</v>
      </c>
      <c r="AJ26" s="136">
        <f t="shared" si="14"/>
      </c>
      <c r="AK26" s="136">
        <f t="shared" si="15"/>
        <v>41.40127388535032</v>
      </c>
      <c r="AL26" s="136" t="e">
        <f t="shared" si="16"/>
        <v>#VALUE!</v>
      </c>
      <c r="AM26" s="137"/>
    </row>
    <row r="27" spans="1:39" s="104" customFormat="1" ht="13.5" customHeight="1">
      <c r="A27" s="442">
        <v>143</v>
      </c>
      <c r="B27" s="342" t="s">
        <v>33</v>
      </c>
      <c r="C27" s="409" t="s">
        <v>19</v>
      </c>
      <c r="D27" s="416" t="s">
        <v>159</v>
      </c>
      <c r="E27" s="395"/>
      <c r="F27" s="396"/>
      <c r="G27" s="362"/>
      <c r="H27" s="345" t="e">
        <f t="shared" si="0"/>
        <v>#VALUE!</v>
      </c>
      <c r="I27" s="417" t="e">
        <f t="shared" si="1"/>
        <v>#VALUE!</v>
      </c>
      <c r="J27" s="553">
        <v>7</v>
      </c>
      <c r="K27" s="540" t="s">
        <v>333</v>
      </c>
      <c r="L27" s="547">
        <f>LEFT(K27,2)*60+RIGHT(K27,5)</f>
        <v>57.7</v>
      </c>
      <c r="M27" s="536">
        <f>L27*100/$L$61-100</f>
        <v>6.6543438077633965</v>
      </c>
      <c r="N27" s="474"/>
      <c r="O27" s="363"/>
      <c r="P27" s="364"/>
      <c r="Q27" s="374"/>
      <c r="R27" s="445">
        <v>15</v>
      </c>
      <c r="S27" s="348" t="s">
        <v>644</v>
      </c>
      <c r="T27" s="454">
        <f aca="true" t="shared" si="22" ref="T27:T41">LEFT(S27,2)*60+RIGHT(S27,5)</f>
        <v>656.39</v>
      </c>
      <c r="U27" s="365">
        <f aca="true" t="shared" si="23" ref="U27:U41">T27*100/$T$61-100</f>
        <v>33.35026308839363</v>
      </c>
      <c r="V27" s="366">
        <v>21</v>
      </c>
      <c r="W27" s="367" t="s">
        <v>521</v>
      </c>
      <c r="X27" s="352">
        <f t="shared" si="6"/>
        <v>681</v>
      </c>
      <c r="Y27" s="353">
        <f t="shared" si="7"/>
        <v>44.5859872611465</v>
      </c>
      <c r="Z27" s="368"/>
      <c r="AA27" s="441"/>
      <c r="AB27" s="444" t="e">
        <f t="shared" si="8"/>
        <v>#VALUE!</v>
      </c>
      <c r="AC27" s="371" t="e">
        <f t="shared" si="9"/>
        <v>#VALUE!</v>
      </c>
      <c r="AD27" s="418">
        <f t="shared" si="10"/>
      </c>
      <c r="AE27" s="372"/>
      <c r="AF27" s="175">
        <f t="shared" si="11"/>
        <v>3</v>
      </c>
      <c r="AG27" s="136" t="e">
        <f t="shared" si="12"/>
        <v>#VALUE!</v>
      </c>
      <c r="AH27" s="136">
        <f t="shared" si="17"/>
        <v>57.7</v>
      </c>
      <c r="AI27" s="136">
        <f t="shared" si="13"/>
      </c>
      <c r="AJ27" s="136">
        <f t="shared" si="14"/>
        <v>33.35026308839363</v>
      </c>
      <c r="AK27" s="136">
        <f t="shared" si="15"/>
        <v>44.5859872611465</v>
      </c>
      <c r="AL27" s="136" t="e">
        <f t="shared" si="16"/>
        <v>#VALUE!</v>
      </c>
      <c r="AM27" s="137"/>
    </row>
    <row r="28" spans="1:39" s="104" customFormat="1" ht="13.5" customHeight="1">
      <c r="A28" s="442">
        <v>159</v>
      </c>
      <c r="B28" s="342" t="s">
        <v>63</v>
      </c>
      <c r="C28" s="360" t="s">
        <v>20</v>
      </c>
      <c r="D28" s="361" t="s">
        <v>80</v>
      </c>
      <c r="E28" s="395"/>
      <c r="F28" s="396"/>
      <c r="G28" s="362"/>
      <c r="H28" s="345" t="e">
        <f t="shared" si="0"/>
        <v>#VALUE!</v>
      </c>
      <c r="I28" s="417" t="e">
        <f t="shared" si="1"/>
        <v>#VALUE!</v>
      </c>
      <c r="J28" s="553">
        <v>4</v>
      </c>
      <c r="K28" s="540" t="s">
        <v>340</v>
      </c>
      <c r="L28" s="547">
        <f>LEFT(K28,2)*60+RIGHT(K28,5)</f>
        <v>55.6</v>
      </c>
      <c r="M28" s="536">
        <f>L28*100/$L$61-100</f>
        <v>2.7726432532347474</v>
      </c>
      <c r="N28" s="474">
        <v>31</v>
      </c>
      <c r="O28" s="363" t="s">
        <v>462</v>
      </c>
      <c r="P28" s="364">
        <f aca="true" t="shared" si="24" ref="P28:P33">LEFT(O28,2)*60+RIGHT(O28,5)</f>
        <v>57.03</v>
      </c>
      <c r="Q28" s="374">
        <f aca="true" t="shared" si="25" ref="Q28:Q41">P28*100/$P$61-100</f>
        <v>38.96198830409358</v>
      </c>
      <c r="R28" s="393">
        <v>30</v>
      </c>
      <c r="S28" s="348" t="s">
        <v>653</v>
      </c>
      <c r="T28" s="454">
        <f t="shared" si="22"/>
        <v>1044.58</v>
      </c>
      <c r="U28" s="365">
        <f t="shared" si="23"/>
        <v>112.21380249070555</v>
      </c>
      <c r="V28" s="366">
        <v>22</v>
      </c>
      <c r="W28" s="367" t="s">
        <v>539</v>
      </c>
      <c r="X28" s="352">
        <f t="shared" si="6"/>
        <v>686</v>
      </c>
      <c r="Y28" s="353">
        <f t="shared" si="7"/>
        <v>45.6475583864119</v>
      </c>
      <c r="Z28" s="368"/>
      <c r="AA28" s="441"/>
      <c r="AB28" s="444" t="e">
        <f t="shared" si="8"/>
        <v>#VALUE!</v>
      </c>
      <c r="AC28" s="371" t="e">
        <f t="shared" si="9"/>
        <v>#VALUE!</v>
      </c>
      <c r="AD28" s="418">
        <f t="shared" si="10"/>
      </c>
      <c r="AE28" s="372"/>
      <c r="AF28" s="175">
        <f t="shared" si="11"/>
        <v>4</v>
      </c>
      <c r="AG28" s="136" t="e">
        <f t="shared" si="12"/>
        <v>#VALUE!</v>
      </c>
      <c r="AH28" s="136">
        <f t="shared" si="17"/>
        <v>55.6</v>
      </c>
      <c r="AI28" s="136">
        <f t="shared" si="13"/>
        <v>38.96198830409358</v>
      </c>
      <c r="AJ28" s="136">
        <f t="shared" si="14"/>
        <v>112.21380249070555</v>
      </c>
      <c r="AK28" s="136">
        <f t="shared" si="15"/>
        <v>45.6475583864119</v>
      </c>
      <c r="AL28" s="136" t="e">
        <f t="shared" si="16"/>
        <v>#VALUE!</v>
      </c>
      <c r="AM28" s="137"/>
    </row>
    <row r="29" spans="1:39" s="104" customFormat="1" ht="13.5" customHeight="1">
      <c r="A29" s="442">
        <v>160</v>
      </c>
      <c r="B29" s="342" t="s">
        <v>63</v>
      </c>
      <c r="C29" s="360" t="s">
        <v>16</v>
      </c>
      <c r="D29" s="373" t="s">
        <v>93</v>
      </c>
      <c r="E29" s="443"/>
      <c r="F29" s="396"/>
      <c r="G29" s="362"/>
      <c r="H29" s="345" t="e">
        <f t="shared" si="0"/>
        <v>#VALUE!</v>
      </c>
      <c r="I29" s="417" t="e">
        <f t="shared" si="1"/>
        <v>#VALUE!</v>
      </c>
      <c r="J29" s="553">
        <v>31</v>
      </c>
      <c r="K29" s="540" t="s">
        <v>341</v>
      </c>
      <c r="L29" s="547">
        <f>LEFT(K29,2)*60+RIGHT(K29,5)</f>
        <v>81.6</v>
      </c>
      <c r="M29" s="536">
        <f>L29*100/$L$61-100</f>
        <v>50.831792975970416</v>
      </c>
      <c r="N29" s="474">
        <v>33</v>
      </c>
      <c r="O29" s="363" t="s">
        <v>463</v>
      </c>
      <c r="P29" s="364">
        <f t="shared" si="24"/>
        <v>65.32</v>
      </c>
      <c r="Q29" s="374">
        <f t="shared" si="25"/>
        <v>59.161793372319664</v>
      </c>
      <c r="R29" s="445">
        <v>24</v>
      </c>
      <c r="S29" s="348" t="s">
        <v>654</v>
      </c>
      <c r="T29" s="454">
        <f t="shared" si="22"/>
        <v>834.68</v>
      </c>
      <c r="U29" s="365">
        <f t="shared" si="23"/>
        <v>69.57113544481237</v>
      </c>
      <c r="V29" s="366">
        <v>23</v>
      </c>
      <c r="W29" s="367" t="s">
        <v>510</v>
      </c>
      <c r="X29" s="352">
        <f t="shared" si="6"/>
        <v>747</v>
      </c>
      <c r="Y29" s="353">
        <f t="shared" si="7"/>
        <v>58.59872611464968</v>
      </c>
      <c r="Z29" s="368"/>
      <c r="AA29" s="441"/>
      <c r="AB29" s="444" t="e">
        <f t="shared" si="8"/>
        <v>#VALUE!</v>
      </c>
      <c r="AC29" s="371" t="e">
        <f t="shared" si="9"/>
        <v>#VALUE!</v>
      </c>
      <c r="AD29" s="418">
        <f t="shared" si="10"/>
      </c>
      <c r="AE29" s="372"/>
      <c r="AF29" s="175">
        <f t="shared" si="11"/>
        <v>4</v>
      </c>
      <c r="AG29" s="136" t="e">
        <f t="shared" si="12"/>
        <v>#VALUE!</v>
      </c>
      <c r="AH29" s="136">
        <f t="shared" si="17"/>
        <v>81.6</v>
      </c>
      <c r="AI29" s="136">
        <f t="shared" si="13"/>
        <v>59.161793372319664</v>
      </c>
      <c r="AJ29" s="136">
        <f t="shared" si="14"/>
        <v>69.57113544481237</v>
      </c>
      <c r="AK29" s="136">
        <f t="shared" si="15"/>
        <v>58.59872611464968</v>
      </c>
      <c r="AL29" s="136" t="e">
        <f t="shared" si="16"/>
        <v>#VALUE!</v>
      </c>
      <c r="AM29" s="137"/>
    </row>
    <row r="30" spans="1:39" s="104" customFormat="1" ht="13.5" customHeight="1">
      <c r="A30" s="442">
        <v>127</v>
      </c>
      <c r="B30" s="342" t="s">
        <v>32</v>
      </c>
      <c r="C30" s="409" t="s">
        <v>6</v>
      </c>
      <c r="D30" s="410" t="s">
        <v>80</v>
      </c>
      <c r="E30" s="443"/>
      <c r="F30" s="396"/>
      <c r="G30" s="362"/>
      <c r="H30" s="345" t="e">
        <f t="shared" si="0"/>
        <v>#VALUE!</v>
      </c>
      <c r="I30" s="417" t="e">
        <f t="shared" si="1"/>
        <v>#VALUE!</v>
      </c>
      <c r="J30" s="553"/>
      <c r="K30" s="540"/>
      <c r="L30" s="547"/>
      <c r="M30" s="536"/>
      <c r="N30" s="474">
        <v>9</v>
      </c>
      <c r="O30" s="363" t="s">
        <v>439</v>
      </c>
      <c r="P30" s="364">
        <f t="shared" si="24"/>
        <v>46.89</v>
      </c>
      <c r="Q30" s="374">
        <f t="shared" si="25"/>
        <v>14.254385964912288</v>
      </c>
      <c r="R30" s="393">
        <v>8</v>
      </c>
      <c r="S30" s="348" t="s">
        <v>632</v>
      </c>
      <c r="T30" s="454">
        <f t="shared" si="22"/>
        <v>601.36</v>
      </c>
      <c r="U30" s="365">
        <f t="shared" si="23"/>
        <v>22.170530036771424</v>
      </c>
      <c r="V30" s="366">
        <v>24</v>
      </c>
      <c r="W30" s="367" t="s">
        <v>540</v>
      </c>
      <c r="X30" s="352">
        <f t="shared" si="6"/>
        <v>762</v>
      </c>
      <c r="Y30" s="353">
        <f t="shared" si="7"/>
        <v>61.78343949044586</v>
      </c>
      <c r="Z30" s="368"/>
      <c r="AA30" s="441"/>
      <c r="AB30" s="444" t="e">
        <f t="shared" si="8"/>
        <v>#VALUE!</v>
      </c>
      <c r="AC30" s="371" t="e">
        <f t="shared" si="9"/>
        <v>#VALUE!</v>
      </c>
      <c r="AD30" s="418">
        <f t="shared" si="10"/>
      </c>
      <c r="AE30" s="372"/>
      <c r="AF30" s="175">
        <f t="shared" si="11"/>
        <v>3</v>
      </c>
      <c r="AG30" s="136" t="e">
        <f t="shared" si="12"/>
        <v>#VALUE!</v>
      </c>
      <c r="AH30" s="136">
        <f t="shared" si="17"/>
      </c>
      <c r="AI30" s="136">
        <f t="shared" si="13"/>
        <v>14.254385964912288</v>
      </c>
      <c r="AJ30" s="136">
        <f t="shared" si="14"/>
        <v>22.170530036771424</v>
      </c>
      <c r="AK30" s="136">
        <f t="shared" si="15"/>
        <v>61.78343949044586</v>
      </c>
      <c r="AL30" s="136" t="e">
        <f t="shared" si="16"/>
        <v>#VALUE!</v>
      </c>
      <c r="AM30" s="137"/>
    </row>
    <row r="31" spans="1:39" s="104" customFormat="1" ht="13.5" customHeight="1">
      <c r="A31" s="442">
        <v>138</v>
      </c>
      <c r="B31" s="342" t="s">
        <v>33</v>
      </c>
      <c r="C31" s="409" t="s">
        <v>53</v>
      </c>
      <c r="D31" s="410" t="s">
        <v>91</v>
      </c>
      <c r="E31" s="443"/>
      <c r="F31" s="396"/>
      <c r="G31" s="362"/>
      <c r="H31" s="345" t="e">
        <f t="shared" si="0"/>
        <v>#VALUE!</v>
      </c>
      <c r="I31" s="417" t="e">
        <f t="shared" si="1"/>
        <v>#VALUE!</v>
      </c>
      <c r="J31" s="553"/>
      <c r="K31" s="540"/>
      <c r="L31" s="547"/>
      <c r="M31" s="536"/>
      <c r="N31" s="474">
        <v>37</v>
      </c>
      <c r="O31" s="363" t="s">
        <v>446</v>
      </c>
      <c r="P31" s="364">
        <f t="shared" si="24"/>
        <v>83.65</v>
      </c>
      <c r="Q31" s="374">
        <f t="shared" si="25"/>
        <v>103.82553606237818</v>
      </c>
      <c r="R31" s="445">
        <v>27</v>
      </c>
      <c r="S31" s="348" t="s">
        <v>639</v>
      </c>
      <c r="T31" s="454">
        <f t="shared" si="22"/>
        <v>922.96</v>
      </c>
      <c r="U31" s="365">
        <f t="shared" si="23"/>
        <v>87.5058407654958</v>
      </c>
      <c r="V31" s="366">
        <v>25</v>
      </c>
      <c r="W31" s="367" t="s">
        <v>541</v>
      </c>
      <c r="X31" s="352">
        <f t="shared" si="6"/>
        <v>800</v>
      </c>
      <c r="Y31" s="353">
        <f t="shared" si="7"/>
        <v>69.85138004246284</v>
      </c>
      <c r="Z31" s="368"/>
      <c r="AA31" s="441"/>
      <c r="AB31" s="444" t="e">
        <f t="shared" si="8"/>
        <v>#VALUE!</v>
      </c>
      <c r="AC31" s="371" t="e">
        <f t="shared" si="9"/>
        <v>#VALUE!</v>
      </c>
      <c r="AD31" s="418">
        <f t="shared" si="10"/>
      </c>
      <c r="AE31" s="372"/>
      <c r="AF31" s="175">
        <f t="shared" si="11"/>
        <v>3</v>
      </c>
      <c r="AG31" s="136" t="e">
        <f t="shared" si="12"/>
        <v>#VALUE!</v>
      </c>
      <c r="AH31" s="136">
        <f t="shared" si="17"/>
      </c>
      <c r="AI31" s="136">
        <f t="shared" si="13"/>
        <v>103.82553606237818</v>
      </c>
      <c r="AJ31" s="136">
        <f t="shared" si="14"/>
        <v>87.5058407654958</v>
      </c>
      <c r="AK31" s="136">
        <f t="shared" si="15"/>
        <v>69.85138004246284</v>
      </c>
      <c r="AL31" s="136" t="e">
        <f t="shared" si="16"/>
        <v>#VALUE!</v>
      </c>
      <c r="AM31" s="137"/>
    </row>
    <row r="32" spans="1:39" s="104" customFormat="1" ht="13.5" customHeight="1">
      <c r="A32" s="442">
        <v>164</v>
      </c>
      <c r="B32" s="342" t="s">
        <v>64</v>
      </c>
      <c r="C32" s="360" t="s">
        <v>8</v>
      </c>
      <c r="D32" s="361" t="s">
        <v>9</v>
      </c>
      <c r="E32" s="443"/>
      <c r="F32" s="396"/>
      <c r="G32" s="362"/>
      <c r="H32" s="345" t="e">
        <f t="shared" si="0"/>
        <v>#VALUE!</v>
      </c>
      <c r="I32" s="417" t="e">
        <f t="shared" si="1"/>
        <v>#VALUE!</v>
      </c>
      <c r="J32" s="553">
        <v>24</v>
      </c>
      <c r="K32" s="540" t="s">
        <v>343</v>
      </c>
      <c r="L32" s="547">
        <f>LEFT(K32,2)*60+RIGHT(K32,5)</f>
        <v>69.8</v>
      </c>
      <c r="M32" s="536">
        <f>L32*100/$L$61-100</f>
        <v>29.02033271719037</v>
      </c>
      <c r="N32" s="474">
        <v>7</v>
      </c>
      <c r="O32" s="363" t="s">
        <v>464</v>
      </c>
      <c r="P32" s="364">
        <f t="shared" si="24"/>
        <v>45.67</v>
      </c>
      <c r="Q32" s="374">
        <f t="shared" si="25"/>
        <v>11.281676413255369</v>
      </c>
      <c r="R32" s="393">
        <v>1</v>
      </c>
      <c r="S32" s="348" t="s">
        <v>656</v>
      </c>
      <c r="T32" s="454">
        <f t="shared" si="22"/>
        <v>492.23</v>
      </c>
      <c r="U32" s="365">
        <f t="shared" si="23"/>
        <v>0</v>
      </c>
      <c r="V32" s="366"/>
      <c r="W32" s="367"/>
      <c r="X32" s="352"/>
      <c r="Y32" s="353"/>
      <c r="Z32" s="368"/>
      <c r="AA32" s="441"/>
      <c r="AB32" s="444" t="e">
        <f t="shared" si="8"/>
        <v>#VALUE!</v>
      </c>
      <c r="AC32" s="371" t="e">
        <f t="shared" si="9"/>
        <v>#VALUE!</v>
      </c>
      <c r="AD32" s="418">
        <f t="shared" si="10"/>
      </c>
      <c r="AE32" s="372"/>
      <c r="AF32" s="175">
        <f t="shared" si="11"/>
        <v>3</v>
      </c>
      <c r="AG32" s="136" t="e">
        <f t="shared" si="12"/>
        <v>#VALUE!</v>
      </c>
      <c r="AH32" s="136">
        <f t="shared" si="17"/>
        <v>69.8</v>
      </c>
      <c r="AI32" s="136">
        <f t="shared" si="13"/>
        <v>11.281676413255369</v>
      </c>
      <c r="AJ32" s="136">
        <f t="shared" si="14"/>
        <v>0</v>
      </c>
      <c r="AK32" s="136">
        <f t="shared" si="15"/>
      </c>
      <c r="AL32" s="136" t="e">
        <f t="shared" si="16"/>
        <v>#VALUE!</v>
      </c>
      <c r="AM32" s="137"/>
    </row>
    <row r="33" spans="1:39" s="104" customFormat="1" ht="13.5" customHeight="1">
      <c r="A33" s="442">
        <v>156</v>
      </c>
      <c r="B33" s="342" t="s">
        <v>63</v>
      </c>
      <c r="C33" s="360" t="s">
        <v>122</v>
      </c>
      <c r="D33" s="373" t="s">
        <v>93</v>
      </c>
      <c r="E33" s="443"/>
      <c r="F33" s="396"/>
      <c r="G33" s="362"/>
      <c r="H33" s="345" t="e">
        <f t="shared" si="0"/>
        <v>#VALUE!</v>
      </c>
      <c r="I33" s="417" t="e">
        <f t="shared" si="1"/>
        <v>#VALUE!</v>
      </c>
      <c r="J33" s="553">
        <v>6</v>
      </c>
      <c r="K33" s="540" t="s">
        <v>339</v>
      </c>
      <c r="L33" s="547">
        <f>LEFT(K33,2)*60+RIGHT(K33,5)</f>
        <v>57.4</v>
      </c>
      <c r="M33" s="536">
        <f>L33*100/$L$61-100</f>
        <v>6.099815157116453</v>
      </c>
      <c r="N33" s="474">
        <v>8</v>
      </c>
      <c r="O33" s="363" t="s">
        <v>460</v>
      </c>
      <c r="P33" s="364">
        <f t="shared" si="24"/>
        <v>46.55</v>
      </c>
      <c r="Q33" s="374">
        <f t="shared" si="25"/>
        <v>13.425925925925924</v>
      </c>
      <c r="R33" s="445">
        <v>2</v>
      </c>
      <c r="S33" s="348" t="s">
        <v>651</v>
      </c>
      <c r="T33" s="454">
        <f t="shared" si="22"/>
        <v>499.68</v>
      </c>
      <c r="U33" s="365">
        <f t="shared" si="23"/>
        <v>1.5135201023911549</v>
      </c>
      <c r="V33" s="366"/>
      <c r="W33" s="367"/>
      <c r="X33" s="352"/>
      <c r="Y33" s="353"/>
      <c r="Z33" s="368"/>
      <c r="AA33" s="441"/>
      <c r="AB33" s="444" t="e">
        <f t="shared" si="8"/>
        <v>#VALUE!</v>
      </c>
      <c r="AC33" s="371" t="e">
        <f t="shared" si="9"/>
        <v>#VALUE!</v>
      </c>
      <c r="AD33" s="418">
        <f t="shared" si="10"/>
      </c>
      <c r="AE33" s="372"/>
      <c r="AF33" s="175">
        <f t="shared" si="11"/>
        <v>3</v>
      </c>
      <c r="AG33" s="136" t="e">
        <f t="shared" si="12"/>
        <v>#VALUE!</v>
      </c>
      <c r="AH33" s="136">
        <f t="shared" si="17"/>
        <v>57.4</v>
      </c>
      <c r="AI33" s="136">
        <f t="shared" si="13"/>
        <v>13.425925925925924</v>
      </c>
      <c r="AJ33" s="136">
        <f t="shared" si="14"/>
        <v>1.5135201023911549</v>
      </c>
      <c r="AK33" s="136">
        <f t="shared" si="15"/>
      </c>
      <c r="AL33" s="136" t="e">
        <f t="shared" si="16"/>
        <v>#VALUE!</v>
      </c>
      <c r="AM33" s="137"/>
    </row>
    <row r="34" spans="1:39" s="104" customFormat="1" ht="13.5" customHeight="1">
      <c r="A34" s="442">
        <v>146</v>
      </c>
      <c r="B34" s="342" t="s">
        <v>33</v>
      </c>
      <c r="C34" s="409" t="s">
        <v>160</v>
      </c>
      <c r="D34" s="410" t="s">
        <v>10</v>
      </c>
      <c r="E34" s="395"/>
      <c r="F34" s="396"/>
      <c r="G34" s="362"/>
      <c r="H34" s="345" t="e">
        <f t="shared" si="0"/>
        <v>#VALUE!</v>
      </c>
      <c r="I34" s="417" t="e">
        <f t="shared" si="1"/>
        <v>#VALUE!</v>
      </c>
      <c r="J34" s="553"/>
      <c r="K34" s="540"/>
      <c r="L34" s="547"/>
      <c r="M34" s="536"/>
      <c r="N34" s="474">
        <v>39</v>
      </c>
      <c r="O34" s="363" t="s">
        <v>493</v>
      </c>
      <c r="P34" s="364">
        <v>84.65</v>
      </c>
      <c r="Q34" s="374">
        <f t="shared" si="25"/>
        <v>106.26218323586744</v>
      </c>
      <c r="R34" s="393">
        <v>3</v>
      </c>
      <c r="S34" s="348" t="s">
        <v>646</v>
      </c>
      <c r="T34" s="454">
        <f t="shared" si="22"/>
        <v>516.68</v>
      </c>
      <c r="U34" s="365">
        <f t="shared" si="23"/>
        <v>4.967190134693112</v>
      </c>
      <c r="V34" s="366"/>
      <c r="W34" s="367"/>
      <c r="X34" s="352"/>
      <c r="Y34" s="353"/>
      <c r="Z34" s="368"/>
      <c r="AA34" s="441"/>
      <c r="AB34" s="444" t="e">
        <f t="shared" si="8"/>
        <v>#VALUE!</v>
      </c>
      <c r="AC34" s="371" t="e">
        <f t="shared" si="9"/>
        <v>#VALUE!</v>
      </c>
      <c r="AD34" s="418">
        <f t="shared" si="10"/>
      </c>
      <c r="AE34" s="372"/>
      <c r="AF34" s="175">
        <f t="shared" si="11"/>
        <v>2</v>
      </c>
      <c r="AG34" s="136" t="e">
        <f t="shared" si="12"/>
        <v>#VALUE!</v>
      </c>
      <c r="AH34" s="136">
        <f t="shared" si="17"/>
      </c>
      <c r="AI34" s="136">
        <f t="shared" si="13"/>
        <v>106.26218323586744</v>
      </c>
      <c r="AJ34" s="136">
        <f t="shared" si="14"/>
        <v>4.967190134693112</v>
      </c>
      <c r="AK34" s="136">
        <f t="shared" si="15"/>
      </c>
      <c r="AL34" s="136" t="e">
        <f t="shared" si="16"/>
        <v>#VALUE!</v>
      </c>
      <c r="AM34" s="137"/>
    </row>
    <row r="35" spans="1:39" s="104" customFormat="1" ht="13.5" customHeight="1">
      <c r="A35" s="442">
        <v>126</v>
      </c>
      <c r="B35" s="342" t="s">
        <v>32</v>
      </c>
      <c r="C35" s="409" t="s">
        <v>146</v>
      </c>
      <c r="D35" s="416" t="s">
        <v>12</v>
      </c>
      <c r="E35" s="443"/>
      <c r="F35" s="396"/>
      <c r="G35" s="362"/>
      <c r="H35" s="345" t="e">
        <f t="shared" si="0"/>
        <v>#VALUE!</v>
      </c>
      <c r="I35" s="417" t="e">
        <f t="shared" si="1"/>
        <v>#VALUE!</v>
      </c>
      <c r="J35" s="553">
        <v>14</v>
      </c>
      <c r="K35" s="540" t="s">
        <v>324</v>
      </c>
      <c r="L35" s="547">
        <f aca="true" t="shared" si="26" ref="L35:L41">LEFT(K35,2)*60+RIGHT(K35,5)</f>
        <v>65.2</v>
      </c>
      <c r="M35" s="536">
        <f aca="true" t="shared" si="27" ref="M35:M41">L35*100/$L$61-100</f>
        <v>20.517560073937148</v>
      </c>
      <c r="N35" s="474">
        <v>20</v>
      </c>
      <c r="O35" s="363" t="s">
        <v>438</v>
      </c>
      <c r="P35" s="364">
        <f aca="true" t="shared" si="28" ref="P35:P41">LEFT(O35,2)*60+RIGHT(O35,5)</f>
        <v>50.83</v>
      </c>
      <c r="Q35" s="374">
        <f t="shared" si="25"/>
        <v>23.854775828460035</v>
      </c>
      <c r="R35" s="445">
        <v>11</v>
      </c>
      <c r="S35" s="348" t="s">
        <v>631</v>
      </c>
      <c r="T35" s="454">
        <f t="shared" si="22"/>
        <v>610.55</v>
      </c>
      <c r="U35" s="365">
        <f t="shared" si="23"/>
        <v>24.037543424821706</v>
      </c>
      <c r="V35" s="366"/>
      <c r="W35" s="367"/>
      <c r="X35" s="352"/>
      <c r="Y35" s="353"/>
      <c r="Z35" s="368"/>
      <c r="AA35" s="441"/>
      <c r="AB35" s="444" t="e">
        <f t="shared" si="8"/>
        <v>#VALUE!</v>
      </c>
      <c r="AC35" s="371" t="e">
        <f t="shared" si="9"/>
        <v>#VALUE!</v>
      </c>
      <c r="AD35" s="418">
        <f t="shared" si="10"/>
      </c>
      <c r="AE35" s="372"/>
      <c r="AF35" s="175">
        <f t="shared" si="11"/>
        <v>3</v>
      </c>
      <c r="AG35" s="136" t="e">
        <f t="shared" si="12"/>
        <v>#VALUE!</v>
      </c>
      <c r="AH35" s="136">
        <f t="shared" si="17"/>
        <v>65.2</v>
      </c>
      <c r="AI35" s="136">
        <f t="shared" si="13"/>
        <v>23.854775828460035</v>
      </c>
      <c r="AJ35" s="136">
        <f t="shared" si="14"/>
        <v>24.037543424821706</v>
      </c>
      <c r="AK35" s="136">
        <f t="shared" si="15"/>
      </c>
      <c r="AL35" s="136" t="e">
        <f t="shared" si="16"/>
        <v>#VALUE!</v>
      </c>
      <c r="AM35" s="137"/>
    </row>
    <row r="36" spans="1:39" s="104" customFormat="1" ht="13.5" customHeight="1">
      <c r="A36" s="442">
        <v>161</v>
      </c>
      <c r="B36" s="342" t="s">
        <v>63</v>
      </c>
      <c r="C36" s="360" t="s">
        <v>103</v>
      </c>
      <c r="D36" s="361" t="s">
        <v>123</v>
      </c>
      <c r="E36" s="395"/>
      <c r="F36" s="396"/>
      <c r="G36" s="362"/>
      <c r="H36" s="345" t="e">
        <f t="shared" si="0"/>
        <v>#VALUE!</v>
      </c>
      <c r="I36" s="417" t="e">
        <f t="shared" si="1"/>
        <v>#VALUE!</v>
      </c>
      <c r="J36" s="553">
        <v>35</v>
      </c>
      <c r="K36" s="540" t="s">
        <v>342</v>
      </c>
      <c r="L36" s="547">
        <f t="shared" si="26"/>
        <v>86.5</v>
      </c>
      <c r="M36" s="536">
        <f t="shared" si="27"/>
        <v>59.88909426987061</v>
      </c>
      <c r="N36" s="474">
        <v>26</v>
      </c>
      <c r="O36" s="363" t="s">
        <v>470</v>
      </c>
      <c r="P36" s="364">
        <f t="shared" si="28"/>
        <v>53.73</v>
      </c>
      <c r="Q36" s="374">
        <f t="shared" si="25"/>
        <v>30.92105263157896</v>
      </c>
      <c r="R36" s="393">
        <v>17</v>
      </c>
      <c r="S36" s="348" t="s">
        <v>655</v>
      </c>
      <c r="T36" s="454">
        <f t="shared" si="22"/>
        <v>671.52</v>
      </c>
      <c r="U36" s="365">
        <f t="shared" si="23"/>
        <v>36.42402941714238</v>
      </c>
      <c r="V36" s="366"/>
      <c r="W36" s="367"/>
      <c r="X36" s="352"/>
      <c r="Y36" s="353"/>
      <c r="Z36" s="368"/>
      <c r="AA36" s="441"/>
      <c r="AB36" s="444" t="e">
        <f t="shared" si="8"/>
        <v>#VALUE!</v>
      </c>
      <c r="AC36" s="371" t="e">
        <f t="shared" si="9"/>
        <v>#VALUE!</v>
      </c>
      <c r="AD36" s="418">
        <f t="shared" si="10"/>
      </c>
      <c r="AE36" s="372"/>
      <c r="AF36" s="175">
        <f t="shared" si="11"/>
        <v>3</v>
      </c>
      <c r="AG36" s="136" t="e">
        <f t="shared" si="12"/>
        <v>#VALUE!</v>
      </c>
      <c r="AH36" s="136">
        <f t="shared" si="17"/>
        <v>86.5</v>
      </c>
      <c r="AI36" s="136">
        <f t="shared" si="13"/>
        <v>30.92105263157896</v>
      </c>
      <c r="AJ36" s="136">
        <f t="shared" si="14"/>
        <v>36.42402941714238</v>
      </c>
      <c r="AK36" s="136">
        <f t="shared" si="15"/>
      </c>
      <c r="AL36" s="136" t="e">
        <f t="shared" si="16"/>
        <v>#VALUE!</v>
      </c>
      <c r="AM36" s="137"/>
    </row>
    <row r="37" spans="1:39" s="104" customFormat="1" ht="13.5" customHeight="1">
      <c r="A37" s="442">
        <v>171</v>
      </c>
      <c r="B37" s="342" t="s">
        <v>64</v>
      </c>
      <c r="C37" s="360" t="s">
        <v>11</v>
      </c>
      <c r="D37" s="373" t="s">
        <v>80</v>
      </c>
      <c r="E37" s="395"/>
      <c r="F37" s="396"/>
      <c r="G37" s="362"/>
      <c r="H37" s="345" t="e">
        <f t="shared" si="0"/>
        <v>#VALUE!</v>
      </c>
      <c r="I37" s="417" t="e">
        <f t="shared" si="1"/>
        <v>#VALUE!</v>
      </c>
      <c r="J37" s="553">
        <v>32</v>
      </c>
      <c r="K37" s="540" t="s">
        <v>347</v>
      </c>
      <c r="L37" s="547">
        <f t="shared" si="26"/>
        <v>83.5</v>
      </c>
      <c r="M37" s="536">
        <f t="shared" si="27"/>
        <v>54.34380776340112</v>
      </c>
      <c r="N37" s="474">
        <v>3</v>
      </c>
      <c r="O37" s="363" t="s">
        <v>467</v>
      </c>
      <c r="P37" s="364">
        <f t="shared" si="28"/>
        <v>42.86</v>
      </c>
      <c r="Q37" s="374">
        <f t="shared" si="25"/>
        <v>4.4346978557504855</v>
      </c>
      <c r="R37" s="445">
        <v>21</v>
      </c>
      <c r="S37" s="348" t="s">
        <v>660</v>
      </c>
      <c r="T37" s="454">
        <f t="shared" si="22"/>
        <v>694.46</v>
      </c>
      <c r="U37" s="365">
        <f t="shared" si="23"/>
        <v>41.084452390142815</v>
      </c>
      <c r="V37" s="366"/>
      <c r="W37" s="367"/>
      <c r="X37" s="352"/>
      <c r="Y37" s="353"/>
      <c r="Z37" s="368"/>
      <c r="AA37" s="441"/>
      <c r="AB37" s="444" t="e">
        <f t="shared" si="8"/>
        <v>#VALUE!</v>
      </c>
      <c r="AC37" s="371" t="e">
        <f t="shared" si="9"/>
        <v>#VALUE!</v>
      </c>
      <c r="AD37" s="418">
        <f t="shared" si="10"/>
      </c>
      <c r="AE37" s="372"/>
      <c r="AF37" s="175">
        <f t="shared" si="11"/>
        <v>3</v>
      </c>
      <c r="AG37" s="136" t="e">
        <f t="shared" si="12"/>
        <v>#VALUE!</v>
      </c>
      <c r="AH37" s="136">
        <f t="shared" si="17"/>
        <v>83.5</v>
      </c>
      <c r="AI37" s="136">
        <f t="shared" si="13"/>
        <v>4.4346978557504855</v>
      </c>
      <c r="AJ37" s="136">
        <f t="shared" si="14"/>
        <v>41.084452390142815</v>
      </c>
      <c r="AK37" s="136">
        <f t="shared" si="15"/>
      </c>
      <c r="AL37" s="136" t="e">
        <f t="shared" si="16"/>
        <v>#VALUE!</v>
      </c>
      <c r="AM37" s="137"/>
    </row>
    <row r="38" spans="1:39" s="104" customFormat="1" ht="13.5" customHeight="1">
      <c r="A38" s="442">
        <v>148</v>
      </c>
      <c r="B38" s="342" t="s">
        <v>33</v>
      </c>
      <c r="C38" s="409" t="s">
        <v>62</v>
      </c>
      <c r="D38" s="410" t="s">
        <v>90</v>
      </c>
      <c r="E38" s="395"/>
      <c r="F38" s="396"/>
      <c r="G38" s="362"/>
      <c r="H38" s="345" t="e">
        <f t="shared" si="0"/>
        <v>#VALUE!</v>
      </c>
      <c r="I38" s="417" t="e">
        <f t="shared" si="1"/>
        <v>#VALUE!</v>
      </c>
      <c r="J38" s="553">
        <v>12</v>
      </c>
      <c r="K38" s="540" t="s">
        <v>242</v>
      </c>
      <c r="L38" s="547">
        <f t="shared" si="26"/>
        <v>63.4</v>
      </c>
      <c r="M38" s="536">
        <f t="shared" si="27"/>
        <v>17.190388170055456</v>
      </c>
      <c r="N38" s="474">
        <v>28</v>
      </c>
      <c r="O38" s="363" t="s">
        <v>453</v>
      </c>
      <c r="P38" s="364">
        <f t="shared" si="28"/>
        <v>55</v>
      </c>
      <c r="Q38" s="374">
        <f t="shared" si="25"/>
        <v>34.01559454191033</v>
      </c>
      <c r="R38" s="393">
        <v>23</v>
      </c>
      <c r="S38" s="348" t="s">
        <v>647</v>
      </c>
      <c r="T38" s="454">
        <f t="shared" si="22"/>
        <v>795.36</v>
      </c>
      <c r="U38" s="365">
        <f t="shared" si="23"/>
        <v>61.58299981715865</v>
      </c>
      <c r="V38" s="366"/>
      <c r="W38" s="367"/>
      <c r="X38" s="352"/>
      <c r="Y38" s="353"/>
      <c r="Z38" s="368"/>
      <c r="AA38" s="441"/>
      <c r="AB38" s="444" t="e">
        <f t="shared" si="8"/>
        <v>#VALUE!</v>
      </c>
      <c r="AC38" s="371" t="e">
        <f t="shared" si="9"/>
        <v>#VALUE!</v>
      </c>
      <c r="AD38" s="418">
        <f t="shared" si="10"/>
      </c>
      <c r="AE38" s="372"/>
      <c r="AF38" s="175">
        <f t="shared" si="11"/>
        <v>3</v>
      </c>
      <c r="AG38" s="136" t="e">
        <f t="shared" si="12"/>
        <v>#VALUE!</v>
      </c>
      <c r="AH38" s="136">
        <f t="shared" si="17"/>
        <v>63.4</v>
      </c>
      <c r="AI38" s="136">
        <f t="shared" si="13"/>
        <v>34.01559454191033</v>
      </c>
      <c r="AJ38" s="136">
        <f t="shared" si="14"/>
        <v>61.58299981715865</v>
      </c>
      <c r="AK38" s="136">
        <f t="shared" si="15"/>
      </c>
      <c r="AL38" s="136" t="e">
        <f t="shared" si="16"/>
        <v>#VALUE!</v>
      </c>
      <c r="AM38" s="137"/>
    </row>
    <row r="39" spans="1:39" s="104" customFormat="1" ht="13.5" customHeight="1">
      <c r="A39" s="442">
        <v>132</v>
      </c>
      <c r="B39" s="342" t="s">
        <v>32</v>
      </c>
      <c r="C39" s="409" t="s">
        <v>98</v>
      </c>
      <c r="D39" s="416" t="s">
        <v>130</v>
      </c>
      <c r="E39" s="443"/>
      <c r="F39" s="396"/>
      <c r="G39" s="362"/>
      <c r="H39" s="345" t="e">
        <f aca="true" t="shared" si="29" ref="H39:H70">(LEFT(G39,2)*60+RIGHT(G39,2))</f>
        <v>#VALUE!</v>
      </c>
      <c r="I39" s="417" t="e">
        <f aca="true" t="shared" si="30" ref="I39:I70">H39*100/$H$61-100</f>
        <v>#VALUE!</v>
      </c>
      <c r="J39" s="553">
        <v>33</v>
      </c>
      <c r="K39" s="540" t="s">
        <v>309</v>
      </c>
      <c r="L39" s="547">
        <f t="shared" si="26"/>
        <v>85</v>
      </c>
      <c r="M39" s="536">
        <f t="shared" si="27"/>
        <v>57.116451016635864</v>
      </c>
      <c r="N39" s="474">
        <v>22</v>
      </c>
      <c r="O39" s="363" t="s">
        <v>442</v>
      </c>
      <c r="P39" s="364">
        <f t="shared" si="28"/>
        <v>52.01</v>
      </c>
      <c r="Q39" s="374">
        <f t="shared" si="25"/>
        <v>26.730019493177394</v>
      </c>
      <c r="R39" s="393">
        <v>25</v>
      </c>
      <c r="S39" s="348" t="s">
        <v>636</v>
      </c>
      <c r="T39" s="454">
        <f t="shared" si="22"/>
        <v>869.86</v>
      </c>
      <c r="U39" s="365">
        <f t="shared" si="23"/>
        <v>76.71820084107023</v>
      </c>
      <c r="V39" s="366"/>
      <c r="W39" s="367"/>
      <c r="X39" s="352"/>
      <c r="Y39" s="353"/>
      <c r="Z39" s="368"/>
      <c r="AA39" s="441"/>
      <c r="AB39" s="444" t="e">
        <f aca="true" t="shared" si="31" ref="AB39:AB55">LEFT(AA39,2)*60+RIGHT(AA39,2)</f>
        <v>#VALUE!</v>
      </c>
      <c r="AC39" s="371" t="e">
        <f aca="true" t="shared" si="32" ref="AC39:AC55">AB39*100/$AB$61-100</f>
        <v>#VALUE!</v>
      </c>
      <c r="AD39" s="418">
        <f aca="true" t="shared" si="33" ref="AD39:AD57">IF(AF39=6,SUM(AG39:AL39)-MAX(AG39:AL39),IF(AF39=5,SUM(AG39:AL39),""))</f>
      </c>
      <c r="AE39" s="372"/>
      <c r="AF39" s="175">
        <f t="shared" si="11"/>
        <v>3</v>
      </c>
      <c r="AG39" s="136" t="e">
        <f aca="true" t="shared" si="34" ref="AG39:AG57">IF(I39="","",I39)</f>
        <v>#VALUE!</v>
      </c>
      <c r="AH39" s="136">
        <f t="shared" si="17"/>
        <v>85</v>
      </c>
      <c r="AI39" s="136">
        <f t="shared" si="13"/>
        <v>26.730019493177394</v>
      </c>
      <c r="AJ39" s="136">
        <f t="shared" si="14"/>
        <v>76.71820084107023</v>
      </c>
      <c r="AK39" s="136">
        <f t="shared" si="15"/>
      </c>
      <c r="AL39" s="136" t="e">
        <f t="shared" si="16"/>
        <v>#VALUE!</v>
      </c>
      <c r="AM39" s="137"/>
    </row>
    <row r="40" spans="1:39" s="104" customFormat="1" ht="13.5" customHeight="1">
      <c r="A40" s="442">
        <v>157</v>
      </c>
      <c r="B40" s="342" t="s">
        <v>63</v>
      </c>
      <c r="C40" s="360" t="s">
        <v>60</v>
      </c>
      <c r="D40" s="361" t="s">
        <v>34</v>
      </c>
      <c r="E40" s="443"/>
      <c r="F40" s="396"/>
      <c r="G40" s="362"/>
      <c r="H40" s="345" t="e">
        <f t="shared" si="29"/>
        <v>#VALUE!</v>
      </c>
      <c r="I40" s="417" t="e">
        <f t="shared" si="30"/>
        <v>#VALUE!</v>
      </c>
      <c r="J40" s="553">
        <v>38</v>
      </c>
      <c r="K40" s="540" t="s">
        <v>253</v>
      </c>
      <c r="L40" s="547">
        <f t="shared" si="26"/>
        <v>89.9</v>
      </c>
      <c r="M40" s="536">
        <f t="shared" si="27"/>
        <v>66.17375231053603</v>
      </c>
      <c r="N40" s="474">
        <v>25</v>
      </c>
      <c r="O40" s="363" t="s">
        <v>469</v>
      </c>
      <c r="P40" s="364">
        <f t="shared" si="28"/>
        <v>53.21</v>
      </c>
      <c r="Q40" s="374">
        <f t="shared" si="25"/>
        <v>29.653996101364527</v>
      </c>
      <c r="R40" s="393">
        <v>28</v>
      </c>
      <c r="S40" s="348" t="s">
        <v>652</v>
      </c>
      <c r="T40" s="454">
        <f t="shared" si="22"/>
        <v>956.64</v>
      </c>
      <c r="U40" s="365">
        <f t="shared" si="23"/>
        <v>94.34817057066817</v>
      </c>
      <c r="V40" s="366"/>
      <c r="W40" s="367"/>
      <c r="X40" s="352"/>
      <c r="Y40" s="353"/>
      <c r="Z40" s="368"/>
      <c r="AA40" s="441"/>
      <c r="AB40" s="444" t="e">
        <f t="shared" si="31"/>
        <v>#VALUE!</v>
      </c>
      <c r="AC40" s="371" t="e">
        <f t="shared" si="32"/>
        <v>#VALUE!</v>
      </c>
      <c r="AD40" s="418">
        <f t="shared" si="33"/>
      </c>
      <c r="AE40" s="372"/>
      <c r="AF40" s="175">
        <f t="shared" si="11"/>
        <v>3</v>
      </c>
      <c r="AG40" s="136" t="e">
        <f t="shared" si="34"/>
        <v>#VALUE!</v>
      </c>
      <c r="AH40" s="136">
        <f t="shared" si="17"/>
        <v>89.9</v>
      </c>
      <c r="AI40" s="136">
        <f t="shared" si="13"/>
        <v>29.653996101364527</v>
      </c>
      <c r="AJ40" s="136">
        <f t="shared" si="14"/>
        <v>94.34817057066817</v>
      </c>
      <c r="AK40" s="136">
        <f t="shared" si="15"/>
      </c>
      <c r="AL40" s="136" t="e">
        <f t="shared" si="16"/>
        <v>#VALUE!</v>
      </c>
      <c r="AM40" s="137"/>
    </row>
    <row r="41" spans="1:39" s="104" customFormat="1" ht="13.5" customHeight="1">
      <c r="A41" s="442">
        <v>169</v>
      </c>
      <c r="B41" s="342" t="s">
        <v>64</v>
      </c>
      <c r="C41" s="360" t="s">
        <v>127</v>
      </c>
      <c r="D41" s="373" t="s">
        <v>80</v>
      </c>
      <c r="E41" s="443"/>
      <c r="F41" s="396"/>
      <c r="G41" s="362"/>
      <c r="H41" s="345" t="e">
        <f t="shared" si="29"/>
        <v>#VALUE!</v>
      </c>
      <c r="I41" s="417" t="e">
        <f t="shared" si="30"/>
        <v>#VALUE!</v>
      </c>
      <c r="J41" s="553">
        <v>36</v>
      </c>
      <c r="K41" s="540" t="s">
        <v>346</v>
      </c>
      <c r="L41" s="547">
        <f t="shared" si="26"/>
        <v>88.2</v>
      </c>
      <c r="M41" s="536">
        <f t="shared" si="27"/>
        <v>63.03142329020332</v>
      </c>
      <c r="N41" s="474">
        <v>32</v>
      </c>
      <c r="O41" s="363" t="s">
        <v>472</v>
      </c>
      <c r="P41" s="364">
        <f t="shared" si="28"/>
        <v>57.52</v>
      </c>
      <c r="Q41" s="374">
        <f t="shared" si="25"/>
        <v>40.15594541910332</v>
      </c>
      <c r="R41" s="393">
        <v>29</v>
      </c>
      <c r="S41" s="348" t="s">
        <v>658</v>
      </c>
      <c r="T41" s="454">
        <f t="shared" si="22"/>
        <v>1005.55</v>
      </c>
      <c r="U41" s="365">
        <f t="shared" si="23"/>
        <v>104.28458241066167</v>
      </c>
      <c r="V41" s="366"/>
      <c r="W41" s="367"/>
      <c r="X41" s="352"/>
      <c r="Y41" s="353"/>
      <c r="Z41" s="368"/>
      <c r="AA41" s="441"/>
      <c r="AB41" s="444" t="e">
        <f t="shared" si="31"/>
        <v>#VALUE!</v>
      </c>
      <c r="AC41" s="371" t="e">
        <f t="shared" si="32"/>
        <v>#VALUE!</v>
      </c>
      <c r="AD41" s="418">
        <f t="shared" si="33"/>
      </c>
      <c r="AE41" s="372"/>
      <c r="AF41" s="175">
        <f t="shared" si="11"/>
        <v>3</v>
      </c>
      <c r="AG41" s="136" t="e">
        <f t="shared" si="34"/>
        <v>#VALUE!</v>
      </c>
      <c r="AH41" s="136">
        <f t="shared" si="17"/>
        <v>88.2</v>
      </c>
      <c r="AI41" s="136">
        <f t="shared" si="13"/>
        <v>40.15594541910332</v>
      </c>
      <c r="AJ41" s="136">
        <f t="shared" si="14"/>
        <v>104.28458241066167</v>
      </c>
      <c r="AK41" s="136">
        <f t="shared" si="15"/>
      </c>
      <c r="AL41" s="136" t="e">
        <f t="shared" si="16"/>
        <v>#VALUE!</v>
      </c>
      <c r="AM41" s="137"/>
    </row>
    <row r="42" spans="1:39" s="104" customFormat="1" ht="13.5" customHeight="1">
      <c r="A42" s="442">
        <v>129</v>
      </c>
      <c r="B42" s="342" t="s">
        <v>32</v>
      </c>
      <c r="C42" s="409" t="s">
        <v>148</v>
      </c>
      <c r="D42" s="410" t="s">
        <v>149</v>
      </c>
      <c r="E42" s="443"/>
      <c r="F42" s="396"/>
      <c r="G42" s="362"/>
      <c r="H42" s="345" t="e">
        <f t="shared" si="29"/>
        <v>#VALUE!</v>
      </c>
      <c r="I42" s="417" t="e">
        <f t="shared" si="30"/>
        <v>#VALUE!</v>
      </c>
      <c r="J42" s="553"/>
      <c r="K42" s="540"/>
      <c r="L42" s="547"/>
      <c r="M42" s="536"/>
      <c r="N42" s="474"/>
      <c r="O42" s="363"/>
      <c r="P42" s="364"/>
      <c r="Q42" s="374"/>
      <c r="R42" s="393"/>
      <c r="S42" s="348"/>
      <c r="T42" s="347"/>
      <c r="U42" s="365"/>
      <c r="V42" s="366"/>
      <c r="W42" s="367"/>
      <c r="X42" s="352"/>
      <c r="Y42" s="353"/>
      <c r="Z42" s="368"/>
      <c r="AA42" s="441"/>
      <c r="AB42" s="444" t="e">
        <f t="shared" si="31"/>
        <v>#VALUE!</v>
      </c>
      <c r="AC42" s="371" t="e">
        <f t="shared" si="32"/>
        <v>#VALUE!</v>
      </c>
      <c r="AD42" s="418">
        <f t="shared" si="33"/>
      </c>
      <c r="AE42" s="372"/>
      <c r="AF42" s="175">
        <f t="shared" si="11"/>
        <v>0</v>
      </c>
      <c r="AG42" s="136" t="e">
        <f t="shared" si="34"/>
        <v>#VALUE!</v>
      </c>
      <c r="AH42" s="136">
        <f t="shared" si="17"/>
      </c>
      <c r="AI42" s="136">
        <f t="shared" si="13"/>
      </c>
      <c r="AJ42" s="136">
        <f t="shared" si="14"/>
      </c>
      <c r="AK42" s="136">
        <f t="shared" si="15"/>
      </c>
      <c r="AL42" s="136" t="e">
        <f t="shared" si="16"/>
        <v>#VALUE!</v>
      </c>
      <c r="AM42" s="137"/>
    </row>
    <row r="43" spans="1:39" s="104" customFormat="1" ht="13.5" customHeight="1">
      <c r="A43" s="442">
        <v>135</v>
      </c>
      <c r="B43" s="342" t="s">
        <v>32</v>
      </c>
      <c r="C43" s="409" t="s">
        <v>58</v>
      </c>
      <c r="D43" s="416" t="s">
        <v>87</v>
      </c>
      <c r="E43" s="443"/>
      <c r="F43" s="396"/>
      <c r="G43" s="362"/>
      <c r="H43" s="345" t="e">
        <f t="shared" si="29"/>
        <v>#VALUE!</v>
      </c>
      <c r="I43" s="417" t="e">
        <f t="shared" si="30"/>
        <v>#VALUE!</v>
      </c>
      <c r="J43" s="553">
        <v>18</v>
      </c>
      <c r="K43" s="540" t="s">
        <v>328</v>
      </c>
      <c r="L43" s="547">
        <f>LEFT(K43,2)*60+RIGHT(K43,5)</f>
        <v>67.5</v>
      </c>
      <c r="M43" s="536">
        <f>L43*100/$L$61-100</f>
        <v>24.768946395563773</v>
      </c>
      <c r="N43" s="474"/>
      <c r="O43" s="363"/>
      <c r="P43" s="364"/>
      <c r="Q43" s="374"/>
      <c r="R43" s="393"/>
      <c r="S43" s="348"/>
      <c r="T43" s="347"/>
      <c r="U43" s="365"/>
      <c r="V43" s="366"/>
      <c r="W43" s="367"/>
      <c r="X43" s="352"/>
      <c r="Y43" s="353"/>
      <c r="Z43" s="368"/>
      <c r="AA43" s="441"/>
      <c r="AB43" s="444" t="e">
        <f t="shared" si="31"/>
        <v>#VALUE!</v>
      </c>
      <c r="AC43" s="371" t="e">
        <f t="shared" si="32"/>
        <v>#VALUE!</v>
      </c>
      <c r="AD43" s="418">
        <f t="shared" si="33"/>
      </c>
      <c r="AE43" s="372"/>
      <c r="AF43" s="175">
        <f t="shared" si="11"/>
        <v>1</v>
      </c>
      <c r="AG43" s="136" t="e">
        <f t="shared" si="34"/>
        <v>#VALUE!</v>
      </c>
      <c r="AH43" s="136">
        <f t="shared" si="17"/>
        <v>67.5</v>
      </c>
      <c r="AI43" s="136">
        <f t="shared" si="13"/>
      </c>
      <c r="AJ43" s="136">
        <f t="shared" si="14"/>
      </c>
      <c r="AK43" s="136">
        <f t="shared" si="15"/>
      </c>
      <c r="AL43" s="136" t="e">
        <f t="shared" si="16"/>
        <v>#VALUE!</v>
      </c>
      <c r="AM43" s="137"/>
    </row>
    <row r="44" spans="1:39" s="104" customFormat="1" ht="13.5" customHeight="1">
      <c r="A44" s="442">
        <v>137</v>
      </c>
      <c r="B44" s="342" t="s">
        <v>32</v>
      </c>
      <c r="C44" s="409" t="s">
        <v>156</v>
      </c>
      <c r="D44" s="410" t="s">
        <v>87</v>
      </c>
      <c r="E44" s="573"/>
      <c r="F44" s="396"/>
      <c r="G44" s="362"/>
      <c r="H44" s="345" t="e">
        <f t="shared" si="29"/>
        <v>#VALUE!</v>
      </c>
      <c r="I44" s="417" t="e">
        <f t="shared" si="30"/>
        <v>#VALUE!</v>
      </c>
      <c r="J44" s="553">
        <v>13</v>
      </c>
      <c r="K44" s="540" t="s">
        <v>330</v>
      </c>
      <c r="L44" s="547">
        <f>LEFT(K44,2)*60+RIGHT(K44,5)</f>
        <v>65.1</v>
      </c>
      <c r="M44" s="536">
        <f>L44*100/$L$61-100</f>
        <v>20.332717190388152</v>
      </c>
      <c r="N44" s="474">
        <v>38</v>
      </c>
      <c r="O44" s="363" t="s">
        <v>493</v>
      </c>
      <c r="P44" s="364">
        <v>84.65</v>
      </c>
      <c r="Q44" s="374">
        <f>P44*100/$P$61-100</f>
        <v>106.26218323586744</v>
      </c>
      <c r="R44" s="393"/>
      <c r="S44" s="348"/>
      <c r="T44" s="347"/>
      <c r="U44" s="365"/>
      <c r="V44" s="366"/>
      <c r="W44" s="367"/>
      <c r="X44" s="352"/>
      <c r="Y44" s="353"/>
      <c r="Z44" s="368"/>
      <c r="AA44" s="441"/>
      <c r="AB44" s="444" t="e">
        <f t="shared" si="31"/>
        <v>#VALUE!</v>
      </c>
      <c r="AC44" s="371" t="e">
        <f t="shared" si="32"/>
        <v>#VALUE!</v>
      </c>
      <c r="AD44" s="418">
        <f t="shared" si="33"/>
      </c>
      <c r="AE44" s="372"/>
      <c r="AF44" s="175">
        <f t="shared" si="11"/>
        <v>2</v>
      </c>
      <c r="AG44" s="136" t="e">
        <f t="shared" si="34"/>
        <v>#VALUE!</v>
      </c>
      <c r="AH44" s="136">
        <f t="shared" si="17"/>
        <v>65.1</v>
      </c>
      <c r="AI44" s="136">
        <f t="shared" si="13"/>
        <v>106.26218323586744</v>
      </c>
      <c r="AJ44" s="136">
        <f t="shared" si="14"/>
      </c>
      <c r="AK44" s="136">
        <f t="shared" si="15"/>
      </c>
      <c r="AL44" s="136" t="e">
        <f t="shared" si="16"/>
        <v>#VALUE!</v>
      </c>
      <c r="AM44" s="137"/>
    </row>
    <row r="45" spans="1:39" s="104" customFormat="1" ht="13.5" customHeight="1">
      <c r="A45" s="442">
        <v>144</v>
      </c>
      <c r="B45" s="342" t="s">
        <v>33</v>
      </c>
      <c r="C45" s="409" t="s">
        <v>67</v>
      </c>
      <c r="D45" s="410" t="s">
        <v>50</v>
      </c>
      <c r="E45" s="443"/>
      <c r="F45" s="396"/>
      <c r="G45" s="362"/>
      <c r="H45" s="345" t="e">
        <f t="shared" si="29"/>
        <v>#VALUE!</v>
      </c>
      <c r="I45" s="417" t="e">
        <f t="shared" si="30"/>
        <v>#VALUE!</v>
      </c>
      <c r="J45" s="553"/>
      <c r="K45" s="540"/>
      <c r="L45" s="547"/>
      <c r="M45" s="536"/>
      <c r="N45" s="474">
        <v>29</v>
      </c>
      <c r="O45" s="363" t="s">
        <v>452</v>
      </c>
      <c r="P45" s="364">
        <f>LEFT(O45,2)*60+RIGHT(O45,5)</f>
        <v>56.38</v>
      </c>
      <c r="Q45" s="374">
        <f>P45*100/$P$61-100</f>
        <v>37.37816764132555</v>
      </c>
      <c r="R45" s="393"/>
      <c r="S45" s="348"/>
      <c r="T45" s="347"/>
      <c r="U45" s="365"/>
      <c r="V45" s="366"/>
      <c r="W45" s="367"/>
      <c r="X45" s="352"/>
      <c r="Y45" s="353"/>
      <c r="Z45" s="368"/>
      <c r="AA45" s="441"/>
      <c r="AB45" s="444" t="e">
        <f t="shared" si="31"/>
        <v>#VALUE!</v>
      </c>
      <c r="AC45" s="371" t="e">
        <f t="shared" si="32"/>
        <v>#VALUE!</v>
      </c>
      <c r="AD45" s="418">
        <f t="shared" si="33"/>
      </c>
      <c r="AE45" s="447"/>
      <c r="AF45" s="175">
        <f t="shared" si="11"/>
        <v>1</v>
      </c>
      <c r="AG45" s="136" t="e">
        <f t="shared" si="34"/>
        <v>#VALUE!</v>
      </c>
      <c r="AH45" s="136">
        <f t="shared" si="17"/>
      </c>
      <c r="AI45" s="136">
        <f t="shared" si="13"/>
        <v>37.37816764132555</v>
      </c>
      <c r="AJ45" s="136">
        <f t="shared" si="14"/>
      </c>
      <c r="AK45" s="136">
        <f t="shared" si="15"/>
      </c>
      <c r="AL45" s="136" t="e">
        <f t="shared" si="16"/>
        <v>#VALUE!</v>
      </c>
      <c r="AM45" s="137"/>
    </row>
    <row r="46" spans="1:39" s="104" customFormat="1" ht="13.5" customHeight="1">
      <c r="A46" s="442">
        <v>151</v>
      </c>
      <c r="B46" s="342" t="s">
        <v>63</v>
      </c>
      <c r="C46" s="360" t="s">
        <v>105</v>
      </c>
      <c r="D46" s="419" t="s">
        <v>120</v>
      </c>
      <c r="E46" s="395"/>
      <c r="F46" s="396"/>
      <c r="G46" s="362"/>
      <c r="H46" s="345" t="e">
        <f t="shared" si="29"/>
        <v>#VALUE!</v>
      </c>
      <c r="I46" s="417" t="e">
        <f t="shared" si="30"/>
        <v>#VALUE!</v>
      </c>
      <c r="J46" s="553">
        <v>39</v>
      </c>
      <c r="K46" s="540" t="s">
        <v>335</v>
      </c>
      <c r="L46" s="547">
        <f>LEFT(K46,2)*60+RIGHT(K46,5)</f>
        <v>108.6</v>
      </c>
      <c r="M46" s="536">
        <f>L46*100/$L$61-100</f>
        <v>100.73937153419593</v>
      </c>
      <c r="N46" s="474"/>
      <c r="O46" s="363"/>
      <c r="P46" s="364"/>
      <c r="Q46" s="374"/>
      <c r="R46" s="393"/>
      <c r="S46" s="348"/>
      <c r="T46" s="347"/>
      <c r="U46" s="365"/>
      <c r="V46" s="366"/>
      <c r="W46" s="367"/>
      <c r="X46" s="352"/>
      <c r="Y46" s="353"/>
      <c r="Z46" s="368"/>
      <c r="AA46" s="441"/>
      <c r="AB46" s="444" t="e">
        <f t="shared" si="31"/>
        <v>#VALUE!</v>
      </c>
      <c r="AC46" s="371" t="e">
        <f t="shared" si="32"/>
        <v>#VALUE!</v>
      </c>
      <c r="AD46" s="418">
        <f t="shared" si="33"/>
      </c>
      <c r="AE46" s="447"/>
      <c r="AF46" s="175">
        <f t="shared" si="11"/>
        <v>1</v>
      </c>
      <c r="AG46" s="136" t="e">
        <f t="shared" si="34"/>
        <v>#VALUE!</v>
      </c>
      <c r="AH46" s="136">
        <f t="shared" si="17"/>
        <v>108.6</v>
      </c>
      <c r="AI46" s="136">
        <f t="shared" si="13"/>
      </c>
      <c r="AJ46" s="136">
        <f t="shared" si="14"/>
      </c>
      <c r="AK46" s="136">
        <f t="shared" si="15"/>
      </c>
      <c r="AL46" s="136" t="e">
        <f t="shared" si="16"/>
        <v>#VALUE!</v>
      </c>
      <c r="AM46" s="137"/>
    </row>
    <row r="47" spans="1:39" s="104" customFormat="1" ht="13.5" customHeight="1">
      <c r="A47" s="442">
        <v>154</v>
      </c>
      <c r="B47" s="342" t="s">
        <v>63</v>
      </c>
      <c r="C47" s="360" t="s">
        <v>43</v>
      </c>
      <c r="D47" s="373" t="s">
        <v>87</v>
      </c>
      <c r="E47" s="443"/>
      <c r="F47" s="396"/>
      <c r="G47" s="362"/>
      <c r="H47" s="345" t="e">
        <f t="shared" si="29"/>
        <v>#VALUE!</v>
      </c>
      <c r="I47" s="417" t="e">
        <f t="shared" si="30"/>
        <v>#VALUE!</v>
      </c>
      <c r="J47" s="553">
        <v>27</v>
      </c>
      <c r="K47" s="540" t="s">
        <v>315</v>
      </c>
      <c r="L47" s="547">
        <f>LEFT(K47,2)*60+RIGHT(K47,5)</f>
        <v>71.6</v>
      </c>
      <c r="M47" s="536">
        <f>L47*100/$L$61-100</f>
        <v>32.34750462107206</v>
      </c>
      <c r="N47" s="474">
        <v>23</v>
      </c>
      <c r="O47" s="363" t="s">
        <v>458</v>
      </c>
      <c r="P47" s="364">
        <f>LEFT(O47,2)*60+RIGHT(O47,5)</f>
        <v>52.83</v>
      </c>
      <c r="Q47" s="374">
        <f>P47*100/$P$61-100</f>
        <v>28.728070175438603</v>
      </c>
      <c r="R47" s="393"/>
      <c r="S47" s="348"/>
      <c r="T47" s="347"/>
      <c r="U47" s="365"/>
      <c r="V47" s="366"/>
      <c r="W47" s="367"/>
      <c r="X47" s="352"/>
      <c r="Y47" s="353"/>
      <c r="Z47" s="368"/>
      <c r="AA47" s="441"/>
      <c r="AB47" s="444" t="e">
        <f t="shared" si="31"/>
        <v>#VALUE!</v>
      </c>
      <c r="AC47" s="371" t="e">
        <f t="shared" si="32"/>
        <v>#VALUE!</v>
      </c>
      <c r="AD47" s="418">
        <f t="shared" si="33"/>
      </c>
      <c r="AE47" s="447"/>
      <c r="AF47" s="175">
        <f t="shared" si="11"/>
        <v>2</v>
      </c>
      <c r="AG47" s="136" t="e">
        <f t="shared" si="34"/>
        <v>#VALUE!</v>
      </c>
      <c r="AH47" s="136">
        <f t="shared" si="17"/>
        <v>71.6</v>
      </c>
      <c r="AI47" s="136">
        <f t="shared" si="13"/>
        <v>28.728070175438603</v>
      </c>
      <c r="AJ47" s="136">
        <f t="shared" si="14"/>
      </c>
      <c r="AK47" s="136">
        <f t="shared" si="15"/>
      </c>
      <c r="AL47" s="136" t="e">
        <f t="shared" si="16"/>
        <v>#VALUE!</v>
      </c>
      <c r="AM47" s="137"/>
    </row>
    <row r="48" spans="1:39" s="104" customFormat="1" ht="13.5" customHeight="1">
      <c r="A48" s="442">
        <v>155</v>
      </c>
      <c r="B48" s="342" t="s">
        <v>63</v>
      </c>
      <c r="C48" s="360" t="s">
        <v>23</v>
      </c>
      <c r="D48" s="361" t="s">
        <v>79</v>
      </c>
      <c r="E48" s="568"/>
      <c r="F48" s="396"/>
      <c r="G48" s="362"/>
      <c r="H48" s="345" t="e">
        <f t="shared" si="29"/>
        <v>#VALUE!</v>
      </c>
      <c r="I48" s="417" t="e">
        <f t="shared" si="30"/>
        <v>#VALUE!</v>
      </c>
      <c r="J48" s="553">
        <v>11</v>
      </c>
      <c r="K48" s="540" t="s">
        <v>338</v>
      </c>
      <c r="L48" s="547">
        <f>LEFT(K48,2)*60+RIGHT(K48,5)</f>
        <v>61.7</v>
      </c>
      <c r="M48" s="536">
        <f>L48*100/$L$61-100</f>
        <v>14.048059149722732</v>
      </c>
      <c r="N48" s="474">
        <v>36</v>
      </c>
      <c r="O48" s="363" t="s">
        <v>459</v>
      </c>
      <c r="P48" s="364">
        <f>LEFT(O48,2)*60+RIGHT(O48,5)</f>
        <v>67.46</v>
      </c>
      <c r="Q48" s="374">
        <f>P48*100/$P$61-100</f>
        <v>64.37621832358673</v>
      </c>
      <c r="R48" s="393"/>
      <c r="S48" s="348"/>
      <c r="T48" s="347"/>
      <c r="U48" s="365"/>
      <c r="V48" s="366"/>
      <c r="W48" s="367"/>
      <c r="X48" s="352"/>
      <c r="Y48" s="353"/>
      <c r="Z48" s="368"/>
      <c r="AA48" s="441"/>
      <c r="AB48" s="444" t="e">
        <f t="shared" si="31"/>
        <v>#VALUE!</v>
      </c>
      <c r="AC48" s="371" t="e">
        <f t="shared" si="32"/>
        <v>#VALUE!</v>
      </c>
      <c r="AD48" s="418">
        <f t="shared" si="33"/>
      </c>
      <c r="AE48" s="447"/>
      <c r="AF48" s="175">
        <f t="shared" si="11"/>
        <v>2</v>
      </c>
      <c r="AG48" s="136" t="e">
        <f t="shared" si="34"/>
        <v>#VALUE!</v>
      </c>
      <c r="AH48" s="136">
        <f t="shared" si="17"/>
        <v>61.7</v>
      </c>
      <c r="AI48" s="136">
        <f t="shared" si="13"/>
        <v>64.37621832358673</v>
      </c>
      <c r="AJ48" s="136">
        <f t="shared" si="14"/>
      </c>
      <c r="AK48" s="136">
        <f t="shared" si="15"/>
      </c>
      <c r="AL48" s="136" t="e">
        <f t="shared" si="16"/>
        <v>#VALUE!</v>
      </c>
      <c r="AM48" s="137"/>
    </row>
    <row r="49" spans="1:39" s="104" customFormat="1" ht="13.5" customHeight="1">
      <c r="A49" s="442">
        <v>162</v>
      </c>
      <c r="B49" s="342" t="s">
        <v>63</v>
      </c>
      <c r="C49" s="360" t="s">
        <v>56</v>
      </c>
      <c r="D49" s="373" t="s">
        <v>59</v>
      </c>
      <c r="E49" s="573"/>
      <c r="F49" s="396"/>
      <c r="G49" s="362"/>
      <c r="H49" s="345" t="e">
        <f t="shared" si="29"/>
        <v>#VALUE!</v>
      </c>
      <c r="I49" s="417" t="e">
        <f t="shared" si="30"/>
        <v>#VALUE!</v>
      </c>
      <c r="J49" s="553"/>
      <c r="K49" s="540"/>
      <c r="L49" s="547"/>
      <c r="M49" s="536"/>
      <c r="N49" s="474"/>
      <c r="O49" s="363"/>
      <c r="P49" s="364"/>
      <c r="Q49" s="374"/>
      <c r="R49" s="393"/>
      <c r="S49" s="348"/>
      <c r="T49" s="347"/>
      <c r="U49" s="365"/>
      <c r="V49" s="366"/>
      <c r="W49" s="367"/>
      <c r="X49" s="352"/>
      <c r="Y49" s="353"/>
      <c r="Z49" s="368"/>
      <c r="AA49" s="441"/>
      <c r="AB49" s="444" t="e">
        <f t="shared" si="31"/>
        <v>#VALUE!</v>
      </c>
      <c r="AC49" s="371" t="e">
        <f t="shared" si="32"/>
        <v>#VALUE!</v>
      </c>
      <c r="AD49" s="418">
        <f t="shared" si="33"/>
      </c>
      <c r="AE49" s="447"/>
      <c r="AF49" s="175">
        <f t="shared" si="11"/>
        <v>0</v>
      </c>
      <c r="AG49" s="136" t="e">
        <f t="shared" si="34"/>
        <v>#VALUE!</v>
      </c>
      <c r="AH49" s="136">
        <f t="shared" si="17"/>
      </c>
      <c r="AI49" s="136">
        <f t="shared" si="13"/>
      </c>
      <c r="AJ49" s="136">
        <f t="shared" si="14"/>
      </c>
      <c r="AK49" s="136">
        <f t="shared" si="15"/>
      </c>
      <c r="AL49" s="136" t="e">
        <f t="shared" si="16"/>
        <v>#VALUE!</v>
      </c>
      <c r="AM49" s="137"/>
    </row>
    <row r="50" spans="1:39" s="104" customFormat="1" ht="13.5" customHeight="1">
      <c r="A50" s="442">
        <v>163</v>
      </c>
      <c r="B50" s="342" t="s">
        <v>64</v>
      </c>
      <c r="C50" s="360" t="s">
        <v>85</v>
      </c>
      <c r="D50" s="361" t="s">
        <v>124</v>
      </c>
      <c r="E50" s="395"/>
      <c r="F50" s="396"/>
      <c r="G50" s="362"/>
      <c r="H50" s="345" t="e">
        <f t="shared" si="29"/>
        <v>#VALUE!</v>
      </c>
      <c r="I50" s="417" t="e">
        <f t="shared" si="30"/>
        <v>#VALUE!</v>
      </c>
      <c r="J50" s="553"/>
      <c r="K50" s="540"/>
      <c r="L50" s="547"/>
      <c r="M50" s="536"/>
      <c r="N50" s="474"/>
      <c r="O50" s="363"/>
      <c r="P50" s="364"/>
      <c r="Q50" s="374"/>
      <c r="R50" s="393"/>
      <c r="S50" s="348"/>
      <c r="T50" s="347"/>
      <c r="U50" s="365"/>
      <c r="V50" s="366"/>
      <c r="W50" s="367"/>
      <c r="X50" s="352"/>
      <c r="Y50" s="353"/>
      <c r="Z50" s="368"/>
      <c r="AA50" s="441"/>
      <c r="AB50" s="444" t="e">
        <f t="shared" si="31"/>
        <v>#VALUE!</v>
      </c>
      <c r="AC50" s="371" t="e">
        <f t="shared" si="32"/>
        <v>#VALUE!</v>
      </c>
      <c r="AD50" s="418">
        <f t="shared" si="33"/>
      </c>
      <c r="AE50" s="447"/>
      <c r="AF50" s="175">
        <f>COUNT(AG50:AL50)</f>
        <v>0</v>
      </c>
      <c r="AG50" s="136" t="e">
        <f t="shared" si="34"/>
        <v>#VALUE!</v>
      </c>
      <c r="AH50" s="136">
        <f>IF(L50="","",L50)</f>
      </c>
      <c r="AI50" s="136">
        <f t="shared" si="13"/>
      </c>
      <c r="AJ50" s="136">
        <f>IF(U50="","",U50)</f>
      </c>
      <c r="AK50" s="136">
        <f>IF(Y50="","",Y50)</f>
      </c>
      <c r="AL50" s="136" t="e">
        <f>IF(AC50="","",AC50)</f>
        <v>#VALUE!</v>
      </c>
      <c r="AM50" s="137"/>
    </row>
    <row r="51" spans="1:39" s="104" customFormat="1" ht="13.5" customHeight="1">
      <c r="A51" s="442">
        <v>165</v>
      </c>
      <c r="B51" s="342" t="s">
        <v>64</v>
      </c>
      <c r="C51" s="360" t="s">
        <v>101</v>
      </c>
      <c r="D51" s="373" t="s">
        <v>194</v>
      </c>
      <c r="E51" s="395"/>
      <c r="F51" s="396"/>
      <c r="G51" s="362"/>
      <c r="H51" s="345" t="e">
        <f t="shared" si="29"/>
        <v>#VALUE!</v>
      </c>
      <c r="I51" s="417" t="e">
        <f t="shared" si="30"/>
        <v>#VALUE!</v>
      </c>
      <c r="J51" s="553"/>
      <c r="K51" s="540"/>
      <c r="L51" s="547"/>
      <c r="M51" s="536"/>
      <c r="N51" s="474"/>
      <c r="O51" s="363"/>
      <c r="P51" s="364"/>
      <c r="Q51" s="374"/>
      <c r="R51" s="393"/>
      <c r="S51" s="348"/>
      <c r="T51" s="347"/>
      <c r="U51" s="365"/>
      <c r="V51" s="366"/>
      <c r="W51" s="367"/>
      <c r="X51" s="352"/>
      <c r="Y51" s="353"/>
      <c r="Z51" s="368"/>
      <c r="AA51" s="441"/>
      <c r="AB51" s="444" t="e">
        <f t="shared" si="31"/>
        <v>#VALUE!</v>
      </c>
      <c r="AC51" s="371" t="e">
        <f t="shared" si="32"/>
        <v>#VALUE!</v>
      </c>
      <c r="AD51" s="418">
        <f t="shared" si="33"/>
      </c>
      <c r="AE51" s="447"/>
      <c r="AF51" s="175">
        <f aca="true" t="shared" si="35" ref="AF51:AF57">COUNT(AG51:AL51)</f>
        <v>0</v>
      </c>
      <c r="AG51" s="136" t="e">
        <f t="shared" si="34"/>
        <v>#VALUE!</v>
      </c>
      <c r="AH51" s="136">
        <f t="shared" si="17"/>
      </c>
      <c r="AI51" s="136">
        <f aca="true" t="shared" si="36" ref="AI51:AI57">IF(Q51="","",Q51)</f>
      </c>
      <c r="AJ51" s="136">
        <f aca="true" t="shared" si="37" ref="AJ51:AJ57">IF(U51="","",U51)</f>
      </c>
      <c r="AK51" s="136">
        <f aca="true" t="shared" si="38" ref="AK51:AK57">IF(Y51="","",Y51)</f>
      </c>
      <c r="AL51" s="136" t="e">
        <f aca="true" t="shared" si="39" ref="AL51:AL57">IF(AC51="","",AC51)</f>
        <v>#VALUE!</v>
      </c>
      <c r="AM51" s="137"/>
    </row>
    <row r="52" spans="1:39" s="104" customFormat="1" ht="13.5" customHeight="1">
      <c r="A52" s="442">
        <v>167</v>
      </c>
      <c r="B52" s="342" t="s">
        <v>64</v>
      </c>
      <c r="C52" s="360" t="s">
        <v>24</v>
      </c>
      <c r="D52" s="361" t="s">
        <v>66</v>
      </c>
      <c r="E52" s="395"/>
      <c r="F52" s="396"/>
      <c r="G52" s="362"/>
      <c r="H52" s="345" t="e">
        <f t="shared" si="29"/>
        <v>#VALUE!</v>
      </c>
      <c r="I52" s="417" t="e">
        <f t="shared" si="30"/>
        <v>#VALUE!</v>
      </c>
      <c r="J52" s="553"/>
      <c r="K52" s="540"/>
      <c r="L52" s="547"/>
      <c r="M52" s="536"/>
      <c r="N52" s="474">
        <v>17</v>
      </c>
      <c r="O52" s="363" t="s">
        <v>468</v>
      </c>
      <c r="P52" s="364">
        <f>LEFT(O52,2)*60+RIGHT(O52,5)</f>
        <v>49.5</v>
      </c>
      <c r="Q52" s="374">
        <f>P52*100/$P$61-100</f>
        <v>20.6140350877193</v>
      </c>
      <c r="R52" s="393"/>
      <c r="S52" s="348"/>
      <c r="T52" s="347"/>
      <c r="U52" s="365"/>
      <c r="V52" s="366"/>
      <c r="W52" s="367"/>
      <c r="X52" s="352"/>
      <c r="Y52" s="353"/>
      <c r="Z52" s="368"/>
      <c r="AA52" s="441"/>
      <c r="AB52" s="444" t="e">
        <f t="shared" si="31"/>
        <v>#VALUE!</v>
      </c>
      <c r="AC52" s="371" t="e">
        <f t="shared" si="32"/>
        <v>#VALUE!</v>
      </c>
      <c r="AD52" s="418">
        <f t="shared" si="33"/>
      </c>
      <c r="AE52" s="447"/>
      <c r="AF52" s="175">
        <f t="shared" si="35"/>
        <v>1</v>
      </c>
      <c r="AG52" s="136" t="e">
        <f t="shared" si="34"/>
        <v>#VALUE!</v>
      </c>
      <c r="AH52" s="136">
        <f t="shared" si="17"/>
      </c>
      <c r="AI52" s="136">
        <f t="shared" si="36"/>
        <v>20.6140350877193</v>
      </c>
      <c r="AJ52" s="136">
        <f t="shared" si="37"/>
      </c>
      <c r="AK52" s="136">
        <f t="shared" si="38"/>
      </c>
      <c r="AL52" s="136" t="e">
        <f t="shared" si="39"/>
        <v>#VALUE!</v>
      </c>
      <c r="AM52" s="137"/>
    </row>
    <row r="53" spans="1:39" s="104" customFormat="1" ht="13.5" customHeight="1">
      <c r="A53" s="442">
        <v>168</v>
      </c>
      <c r="B53" s="342" t="s">
        <v>64</v>
      </c>
      <c r="C53" s="360" t="s">
        <v>55</v>
      </c>
      <c r="D53" s="373" t="s">
        <v>95</v>
      </c>
      <c r="E53" s="395"/>
      <c r="F53" s="396"/>
      <c r="G53" s="362"/>
      <c r="H53" s="345" t="e">
        <f t="shared" si="29"/>
        <v>#VALUE!</v>
      </c>
      <c r="I53" s="417" t="e">
        <f t="shared" si="30"/>
        <v>#VALUE!</v>
      </c>
      <c r="J53" s="553">
        <v>8</v>
      </c>
      <c r="K53" s="540" t="s">
        <v>345</v>
      </c>
      <c r="L53" s="547">
        <f>LEFT(K53,2)*60+RIGHT(K53,5)</f>
        <v>59.3</v>
      </c>
      <c r="M53" s="536">
        <f>L53*100/$L$61-100</f>
        <v>9.611829944547125</v>
      </c>
      <c r="N53" s="474">
        <v>40</v>
      </c>
      <c r="O53" s="363" t="s">
        <v>493</v>
      </c>
      <c r="P53" s="364">
        <v>84.65</v>
      </c>
      <c r="Q53" s="374">
        <f>P53*100/$P$61-100</f>
        <v>106.26218323586744</v>
      </c>
      <c r="R53" s="393"/>
      <c r="S53" s="348"/>
      <c r="T53" s="347"/>
      <c r="U53" s="365"/>
      <c r="V53" s="366"/>
      <c r="W53" s="367"/>
      <c r="X53" s="352"/>
      <c r="Y53" s="353"/>
      <c r="Z53" s="368"/>
      <c r="AA53" s="441"/>
      <c r="AB53" s="444" t="e">
        <f t="shared" si="31"/>
        <v>#VALUE!</v>
      </c>
      <c r="AC53" s="371" t="e">
        <f t="shared" si="32"/>
        <v>#VALUE!</v>
      </c>
      <c r="AD53" s="418">
        <f t="shared" si="33"/>
      </c>
      <c r="AE53" s="447"/>
      <c r="AF53" s="175">
        <f t="shared" si="35"/>
        <v>2</v>
      </c>
      <c r="AG53" s="136" t="e">
        <f t="shared" si="34"/>
        <v>#VALUE!</v>
      </c>
      <c r="AH53" s="136">
        <f t="shared" si="17"/>
        <v>59.3</v>
      </c>
      <c r="AI53" s="136">
        <f t="shared" si="36"/>
        <v>106.26218323586744</v>
      </c>
      <c r="AJ53" s="136">
        <f t="shared" si="37"/>
      </c>
      <c r="AK53" s="136">
        <f t="shared" si="38"/>
      </c>
      <c r="AL53" s="136" t="e">
        <f t="shared" si="39"/>
        <v>#VALUE!</v>
      </c>
      <c r="AM53" s="137"/>
    </row>
    <row r="54" spans="1:39" s="104" customFormat="1" ht="13.5" customHeight="1">
      <c r="A54" s="442">
        <v>172</v>
      </c>
      <c r="B54" s="342" t="s">
        <v>64</v>
      </c>
      <c r="C54" s="360" t="s">
        <v>13</v>
      </c>
      <c r="D54" s="361" t="s">
        <v>10</v>
      </c>
      <c r="E54" s="443"/>
      <c r="F54" s="396"/>
      <c r="G54" s="362"/>
      <c r="H54" s="345" t="e">
        <f t="shared" si="29"/>
        <v>#VALUE!</v>
      </c>
      <c r="I54" s="417" t="e">
        <f t="shared" si="30"/>
        <v>#VALUE!</v>
      </c>
      <c r="J54" s="553">
        <v>34</v>
      </c>
      <c r="K54" s="540" t="s">
        <v>348</v>
      </c>
      <c r="L54" s="547">
        <f>LEFT(K54,2)*60+RIGHT(K54,5)</f>
        <v>85.8</v>
      </c>
      <c r="M54" s="536">
        <f>L54*100/$L$61-100</f>
        <v>58.595194085027714</v>
      </c>
      <c r="N54" s="474">
        <v>30</v>
      </c>
      <c r="O54" s="363" t="s">
        <v>471</v>
      </c>
      <c r="P54" s="364">
        <f>LEFT(O54,2)*60+RIGHT(O54,5)</f>
        <v>56.59</v>
      </c>
      <c r="Q54" s="374">
        <f>P54*100/$P$61-100</f>
        <v>37.889863547758296</v>
      </c>
      <c r="R54" s="393"/>
      <c r="S54" s="348"/>
      <c r="T54" s="347"/>
      <c r="U54" s="365"/>
      <c r="V54" s="366"/>
      <c r="W54" s="367"/>
      <c r="X54" s="352"/>
      <c r="Y54" s="353"/>
      <c r="Z54" s="368"/>
      <c r="AA54" s="441"/>
      <c r="AB54" s="444" t="e">
        <f t="shared" si="31"/>
        <v>#VALUE!</v>
      </c>
      <c r="AC54" s="371" t="e">
        <f t="shared" si="32"/>
        <v>#VALUE!</v>
      </c>
      <c r="AD54" s="418">
        <f t="shared" si="33"/>
      </c>
      <c r="AE54" s="447"/>
      <c r="AF54" s="175">
        <f t="shared" si="35"/>
        <v>2</v>
      </c>
      <c r="AG54" s="136" t="e">
        <f t="shared" si="34"/>
        <v>#VALUE!</v>
      </c>
      <c r="AH54" s="136">
        <f t="shared" si="17"/>
        <v>85.8</v>
      </c>
      <c r="AI54" s="136">
        <f t="shared" si="36"/>
        <v>37.889863547758296</v>
      </c>
      <c r="AJ54" s="136">
        <f t="shared" si="37"/>
      </c>
      <c r="AK54" s="136">
        <f t="shared" si="38"/>
      </c>
      <c r="AL54" s="136" t="e">
        <f t="shared" si="39"/>
        <v>#VALUE!</v>
      </c>
      <c r="AM54" s="137"/>
    </row>
    <row r="55" spans="1:39" s="104" customFormat="1" ht="13.5" customHeight="1">
      <c r="A55" s="442">
        <v>174</v>
      </c>
      <c r="B55" s="342" t="s">
        <v>64</v>
      </c>
      <c r="C55" s="360" t="s">
        <v>129</v>
      </c>
      <c r="D55" s="361" t="s">
        <v>9</v>
      </c>
      <c r="E55" s="443"/>
      <c r="F55" s="396"/>
      <c r="G55" s="362"/>
      <c r="H55" s="345" t="e">
        <f t="shared" si="29"/>
        <v>#VALUE!</v>
      </c>
      <c r="I55" s="417" t="e">
        <f t="shared" si="30"/>
        <v>#VALUE!</v>
      </c>
      <c r="J55" s="553">
        <v>37</v>
      </c>
      <c r="K55" s="540" t="s">
        <v>350</v>
      </c>
      <c r="L55" s="547">
        <f>LEFT(K55,2)*60+RIGHT(K55,5)</f>
        <v>88.5</v>
      </c>
      <c r="M55" s="536">
        <f>L55*100/$L$61-100</f>
        <v>63.585951940850265</v>
      </c>
      <c r="N55" s="474"/>
      <c r="O55" s="363"/>
      <c r="P55" s="364"/>
      <c r="Q55" s="374"/>
      <c r="R55" s="393"/>
      <c r="S55" s="348"/>
      <c r="T55" s="347"/>
      <c r="U55" s="365"/>
      <c r="V55" s="366"/>
      <c r="W55" s="367"/>
      <c r="X55" s="352"/>
      <c r="Y55" s="353"/>
      <c r="Z55" s="368"/>
      <c r="AA55" s="441"/>
      <c r="AB55" s="444" t="e">
        <f t="shared" si="31"/>
        <v>#VALUE!</v>
      </c>
      <c r="AC55" s="371" t="e">
        <f t="shared" si="32"/>
        <v>#VALUE!</v>
      </c>
      <c r="AD55" s="418">
        <f t="shared" si="33"/>
      </c>
      <c r="AE55" s="447"/>
      <c r="AF55" s="175">
        <f t="shared" si="35"/>
        <v>1</v>
      </c>
      <c r="AG55" s="136" t="e">
        <f t="shared" si="34"/>
        <v>#VALUE!</v>
      </c>
      <c r="AH55" s="136">
        <f t="shared" si="17"/>
        <v>88.5</v>
      </c>
      <c r="AI55" s="136">
        <f t="shared" si="36"/>
      </c>
      <c r="AJ55" s="136">
        <f t="shared" si="37"/>
      </c>
      <c r="AK55" s="136">
        <f t="shared" si="38"/>
      </c>
      <c r="AL55" s="136" t="e">
        <f t="shared" si="39"/>
        <v>#VALUE!</v>
      </c>
      <c r="AM55" s="137"/>
    </row>
    <row r="56" spans="1:39" s="104" customFormat="1" ht="13.5" customHeight="1">
      <c r="A56" s="448"/>
      <c r="B56" s="449"/>
      <c r="C56" s="448"/>
      <c r="D56" s="450"/>
      <c r="E56" s="365"/>
      <c r="F56" s="396"/>
      <c r="G56" s="362"/>
      <c r="H56" s="362"/>
      <c r="I56" s="466"/>
      <c r="J56" s="553"/>
      <c r="K56" s="540"/>
      <c r="L56" s="547"/>
      <c r="M56" s="539"/>
      <c r="N56" s="477"/>
      <c r="O56" s="451"/>
      <c r="P56" s="364"/>
      <c r="Q56" s="452"/>
      <c r="R56" s="453"/>
      <c r="S56" s="454"/>
      <c r="T56" s="455"/>
      <c r="U56" s="365"/>
      <c r="V56" s="366"/>
      <c r="W56" s="367"/>
      <c r="X56" s="352"/>
      <c r="Y56" s="353"/>
      <c r="Z56" s="368"/>
      <c r="AA56" s="441"/>
      <c r="AB56" s="444"/>
      <c r="AC56" s="371"/>
      <c r="AD56" s="418">
        <f t="shared" si="33"/>
      </c>
      <c r="AE56" s="447"/>
      <c r="AF56" s="175">
        <f t="shared" si="35"/>
        <v>0</v>
      </c>
      <c r="AG56" s="136">
        <f t="shared" si="34"/>
      </c>
      <c r="AH56" s="136">
        <f t="shared" si="17"/>
      </c>
      <c r="AI56" s="136">
        <f t="shared" si="36"/>
      </c>
      <c r="AJ56" s="136">
        <f t="shared" si="37"/>
      </c>
      <c r="AK56" s="136">
        <f t="shared" si="38"/>
      </c>
      <c r="AL56" s="136">
        <f t="shared" si="39"/>
      </c>
      <c r="AM56" s="137"/>
    </row>
    <row r="57" spans="1:39" s="104" customFormat="1" ht="13.5" customHeight="1" thickBot="1">
      <c r="A57" s="456"/>
      <c r="B57" s="457"/>
      <c r="C57" s="398"/>
      <c r="D57" s="399"/>
      <c r="E57" s="400"/>
      <c r="F57" s="458"/>
      <c r="G57" s="377"/>
      <c r="H57" s="378"/>
      <c r="I57" s="467"/>
      <c r="J57" s="554"/>
      <c r="K57" s="543"/>
      <c r="L57" s="551"/>
      <c r="M57" s="538"/>
      <c r="N57" s="475"/>
      <c r="O57" s="379"/>
      <c r="P57" s="364"/>
      <c r="Q57" s="380"/>
      <c r="R57" s="403"/>
      <c r="S57" s="381"/>
      <c r="T57" s="382"/>
      <c r="U57" s="383"/>
      <c r="V57" s="384"/>
      <c r="W57" s="385"/>
      <c r="X57" s="386"/>
      <c r="Y57" s="387"/>
      <c r="Z57" s="388"/>
      <c r="AA57" s="431"/>
      <c r="AB57" s="432"/>
      <c r="AC57" s="389"/>
      <c r="AD57" s="390">
        <f t="shared" si="33"/>
      </c>
      <c r="AE57" s="459"/>
      <c r="AF57" s="175">
        <f t="shared" si="35"/>
        <v>0</v>
      </c>
      <c r="AG57" s="136">
        <f t="shared" si="34"/>
      </c>
      <c r="AH57" s="136">
        <f t="shared" si="17"/>
      </c>
      <c r="AI57" s="136">
        <f t="shared" si="36"/>
      </c>
      <c r="AJ57" s="136">
        <f t="shared" si="37"/>
      </c>
      <c r="AK57" s="136">
        <f t="shared" si="38"/>
      </c>
      <c r="AL57" s="136">
        <f t="shared" si="39"/>
      </c>
      <c r="AM57" s="137"/>
    </row>
    <row r="58" spans="1:39" s="104" customFormat="1" ht="11.25" customHeight="1">
      <c r="A58" s="163"/>
      <c r="B58" s="162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5"/>
      <c r="S58" s="164"/>
      <c r="T58" s="165"/>
      <c r="U58" s="166"/>
      <c r="V58" s="169"/>
      <c r="W58" s="168"/>
      <c r="X58" s="167"/>
      <c r="Y58" s="170"/>
      <c r="Z58" s="162"/>
      <c r="AA58" s="164"/>
      <c r="AB58" s="165"/>
      <c r="AC58" s="166"/>
      <c r="AD58" s="162"/>
      <c r="AE58" s="162"/>
      <c r="AF58" s="175"/>
      <c r="AG58" s="137"/>
      <c r="AH58" s="137"/>
      <c r="AI58" s="137"/>
      <c r="AJ58" s="137"/>
      <c r="AK58" s="137"/>
      <c r="AL58" s="137"/>
      <c r="AM58" s="137"/>
    </row>
    <row r="59" spans="1:39" s="104" customFormat="1" ht="22.5" customHeight="1" hidden="1">
      <c r="A59" s="621" t="s">
        <v>92</v>
      </c>
      <c r="B59" s="621"/>
      <c r="C59" s="621"/>
      <c r="D59" s="621"/>
      <c r="E59" s="621"/>
      <c r="F59" s="621"/>
      <c r="G59" s="621"/>
      <c r="H59" s="621"/>
      <c r="I59" s="621"/>
      <c r="J59" s="621"/>
      <c r="K59" s="621"/>
      <c r="L59" s="621"/>
      <c r="M59" s="621"/>
      <c r="N59" s="621"/>
      <c r="O59" s="621"/>
      <c r="P59" s="621"/>
      <c r="Q59" s="621"/>
      <c r="R59" s="165"/>
      <c r="S59" s="164"/>
      <c r="T59" s="165"/>
      <c r="U59" s="166"/>
      <c r="V59" s="169"/>
      <c r="W59" s="168"/>
      <c r="X59" s="167"/>
      <c r="Y59" s="170"/>
      <c r="Z59" s="162"/>
      <c r="AA59" s="164"/>
      <c r="AB59" s="165"/>
      <c r="AC59" s="166"/>
      <c r="AD59" s="162"/>
      <c r="AE59" s="162"/>
      <c r="AF59" s="175"/>
      <c r="AG59" s="137"/>
      <c r="AH59" s="137"/>
      <c r="AI59" s="137"/>
      <c r="AJ59" s="137"/>
      <c r="AK59" s="137"/>
      <c r="AL59" s="137"/>
      <c r="AM59" s="137"/>
    </row>
    <row r="60" spans="18:39" s="104" customFormat="1" ht="14.25" customHeight="1">
      <c r="R60" s="165"/>
      <c r="S60" s="164"/>
      <c r="T60" s="165"/>
      <c r="U60" s="166"/>
      <c r="V60" s="169"/>
      <c r="W60" s="168"/>
      <c r="X60" s="167"/>
      <c r="Y60" s="170"/>
      <c r="Z60" s="162"/>
      <c r="AA60" s="164"/>
      <c r="AB60" s="165"/>
      <c r="AC60" s="166"/>
      <c r="AD60" s="162"/>
      <c r="AE60" s="162"/>
      <c r="AF60" s="175"/>
      <c r="AG60" s="137"/>
      <c r="AH60" s="137"/>
      <c r="AI60" s="137"/>
      <c r="AJ60" s="137"/>
      <c r="AK60" s="137"/>
      <c r="AL60" s="137"/>
      <c r="AM60" s="137"/>
    </row>
    <row r="61" spans="1:39" s="104" customFormat="1" ht="13.5" customHeight="1">
      <c r="A61" s="163"/>
      <c r="B61" s="162"/>
      <c r="C61" s="163"/>
      <c r="D61" s="163"/>
      <c r="E61" s="163"/>
      <c r="F61" s="163"/>
      <c r="G61" s="163"/>
      <c r="H61" s="171" t="e">
        <f>DMIN(A4:AC57,"cr-sec",E4:E57)</f>
        <v>#VALUE!</v>
      </c>
      <c r="I61" s="171"/>
      <c r="J61" s="171"/>
      <c r="K61" s="171"/>
      <c r="L61" s="171">
        <f>DMIN(A4:AC57,"schw-sec",E4:E57)</f>
        <v>54.1</v>
      </c>
      <c r="M61" s="163"/>
      <c r="N61" s="163"/>
      <c r="O61" s="163"/>
      <c r="P61" s="163">
        <f>DMIN(A4:AC57,"alp-sec",E4:E57)</f>
        <v>41.04</v>
      </c>
      <c r="Q61" s="163"/>
      <c r="R61" s="165"/>
      <c r="S61" s="164"/>
      <c r="T61" s="165">
        <f>DMIN(A4:AC57,"ll-sec",E4:E57)</f>
        <v>492.23</v>
      </c>
      <c r="U61" s="166"/>
      <c r="V61" s="169"/>
      <c r="W61" s="168"/>
      <c r="X61" s="167">
        <f>DMIN(A4:AC57,"tour-sec",E4:E57)</f>
        <v>471</v>
      </c>
      <c r="Y61" s="170"/>
      <c r="Z61" s="162"/>
      <c r="AA61" s="164"/>
      <c r="AB61" s="165" t="e">
        <f>DMIN(A4:AC57,"rad-sec",E4:E57)</f>
        <v>#VALUE!</v>
      </c>
      <c r="AC61" s="166"/>
      <c r="AD61" s="162"/>
      <c r="AE61" s="162"/>
      <c r="AF61" s="175"/>
      <c r="AG61" s="137"/>
      <c r="AH61" s="137"/>
      <c r="AI61" s="137"/>
      <c r="AJ61" s="137"/>
      <c r="AK61" s="137"/>
      <c r="AL61" s="137"/>
      <c r="AM61" s="137"/>
    </row>
    <row r="62" spans="1:39" s="104" customFormat="1" ht="13.5" customHeight="1">
      <c r="A62" s="163"/>
      <c r="B62" s="162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5"/>
      <c r="S62" s="164"/>
      <c r="T62" s="165"/>
      <c r="U62" s="166"/>
      <c r="V62" s="169"/>
      <c r="W62" s="168"/>
      <c r="X62" s="167"/>
      <c r="Y62" s="170"/>
      <c r="Z62" s="162"/>
      <c r="AA62" s="164"/>
      <c r="AB62" s="165"/>
      <c r="AC62" s="166"/>
      <c r="AD62" s="162"/>
      <c r="AE62" s="162"/>
      <c r="AF62" s="175"/>
      <c r="AG62" s="137"/>
      <c r="AH62" s="137"/>
      <c r="AI62" s="137"/>
      <c r="AJ62" s="137"/>
      <c r="AK62" s="137"/>
      <c r="AL62" s="137"/>
      <c r="AM62" s="137"/>
    </row>
    <row r="63" spans="1:39" s="104" customFormat="1" ht="13.5" customHeight="1">
      <c r="A63" s="163"/>
      <c r="B63" s="162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5"/>
      <c r="S63" s="164"/>
      <c r="T63" s="165"/>
      <c r="U63" s="166"/>
      <c r="V63" s="169"/>
      <c r="W63" s="168"/>
      <c r="X63" s="167"/>
      <c r="Y63" s="170"/>
      <c r="Z63" s="162"/>
      <c r="AA63" s="164"/>
      <c r="AB63" s="165"/>
      <c r="AC63" s="166"/>
      <c r="AD63" s="162"/>
      <c r="AE63" s="162"/>
      <c r="AF63" s="175"/>
      <c r="AG63" s="137"/>
      <c r="AH63" s="137"/>
      <c r="AI63" s="137"/>
      <c r="AJ63" s="137"/>
      <c r="AK63" s="137"/>
      <c r="AL63" s="137"/>
      <c r="AM63" s="137"/>
    </row>
    <row r="64" spans="1:39" s="104" customFormat="1" ht="13.5" customHeight="1">
      <c r="A64" s="163"/>
      <c r="B64" s="162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5"/>
      <c r="S64" s="164"/>
      <c r="T64" s="165"/>
      <c r="U64" s="166"/>
      <c r="V64" s="169"/>
      <c r="W64" s="168"/>
      <c r="X64" s="167"/>
      <c r="Y64" s="170"/>
      <c r="Z64" s="162"/>
      <c r="AA64" s="164"/>
      <c r="AB64" s="165"/>
      <c r="AC64" s="166"/>
      <c r="AD64" s="162"/>
      <c r="AE64" s="162"/>
      <c r="AF64" s="175"/>
      <c r="AG64" s="137"/>
      <c r="AH64" s="137"/>
      <c r="AI64" s="137"/>
      <c r="AJ64" s="137"/>
      <c r="AK64" s="137"/>
      <c r="AL64" s="137"/>
      <c r="AM64" s="137"/>
    </row>
    <row r="65" spans="1:32" ht="12.75">
      <c r="A65" s="29"/>
      <c r="B65" s="17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19"/>
      <c r="S65" s="18"/>
      <c r="T65" s="19"/>
      <c r="U65" s="20"/>
      <c r="V65" s="74"/>
      <c r="W65" s="73"/>
      <c r="X65" s="72"/>
      <c r="Y65" s="75"/>
      <c r="AF65" s="50"/>
    </row>
    <row r="66" spans="1:32" ht="12.75">
      <c r="A66" s="29"/>
      <c r="B66" s="17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19"/>
      <c r="S66" s="18"/>
      <c r="T66" s="19"/>
      <c r="U66" s="20"/>
      <c r="V66" s="74"/>
      <c r="W66" s="73"/>
      <c r="X66" s="72"/>
      <c r="Y66" s="75"/>
      <c r="AF66" s="50"/>
    </row>
    <row r="67" spans="1:32" ht="12.75">
      <c r="A67" s="29"/>
      <c r="B67" s="17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19"/>
      <c r="S67" s="18"/>
      <c r="T67" s="19"/>
      <c r="U67" s="20"/>
      <c r="V67" s="74"/>
      <c r="W67" s="73"/>
      <c r="X67" s="72"/>
      <c r="Y67" s="75"/>
      <c r="AF67" s="50"/>
    </row>
    <row r="68" spans="1:32" ht="12.75">
      <c r="A68" s="29"/>
      <c r="B68" s="17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19"/>
      <c r="S68" s="18"/>
      <c r="T68" s="19"/>
      <c r="U68" s="20"/>
      <c r="V68" s="74"/>
      <c r="W68" s="73"/>
      <c r="X68" s="72"/>
      <c r="Y68" s="75"/>
      <c r="AF68" s="50"/>
    </row>
    <row r="69" spans="7:31" ht="12.75">
      <c r="G69" s="2"/>
      <c r="H69" s="2"/>
      <c r="I69" s="4"/>
      <c r="J69" s="4"/>
      <c r="K69" s="4"/>
      <c r="L69" s="4"/>
      <c r="M69" s="4"/>
      <c r="N69" s="4"/>
      <c r="O69" s="4"/>
      <c r="V69" s="81"/>
      <c r="W69" s="82"/>
      <c r="X69" s="83"/>
      <c r="Y69" s="84"/>
      <c r="AD69" s="7"/>
      <c r="AE69" s="7"/>
    </row>
    <row r="70" spans="7:15" ht="12.75">
      <c r="G70" s="2"/>
      <c r="H70" s="2"/>
      <c r="I70" s="4"/>
      <c r="J70" s="4"/>
      <c r="K70" s="4"/>
      <c r="L70" s="4"/>
      <c r="M70" s="4"/>
      <c r="N70" s="4"/>
      <c r="O70" s="4"/>
    </row>
    <row r="71" spans="7:15" ht="12.75">
      <c r="G71" s="2"/>
      <c r="H71" s="2"/>
      <c r="I71" s="4"/>
      <c r="J71" s="4"/>
      <c r="K71" s="4"/>
      <c r="L71" s="4"/>
      <c r="M71" s="4"/>
      <c r="N71" s="4"/>
      <c r="O71" s="4"/>
    </row>
    <row r="72" spans="7:15" ht="12.75">
      <c r="G72" s="2"/>
      <c r="H72" s="2"/>
      <c r="I72" s="4"/>
      <c r="J72" s="4"/>
      <c r="K72" s="4"/>
      <c r="L72" s="4"/>
      <c r="M72" s="4"/>
      <c r="N72" s="4"/>
      <c r="O72" s="4"/>
    </row>
    <row r="73" spans="7:15" ht="12.75">
      <c r="G73" s="2"/>
      <c r="H73" s="2"/>
      <c r="I73" s="4"/>
      <c r="J73" s="4"/>
      <c r="K73" s="4"/>
      <c r="L73" s="4"/>
      <c r="M73" s="4"/>
      <c r="N73" s="4"/>
      <c r="O73" s="4"/>
    </row>
    <row r="74" spans="7:15" ht="12.75">
      <c r="G74" s="2"/>
      <c r="H74" s="2"/>
      <c r="I74" s="4"/>
      <c r="J74" s="4"/>
      <c r="K74" s="4"/>
      <c r="L74" s="4"/>
      <c r="M74" s="4"/>
      <c r="N74" s="4"/>
      <c r="O74" s="4"/>
    </row>
    <row r="75" spans="7:15" ht="12.75">
      <c r="G75" s="2"/>
      <c r="H75" s="2"/>
      <c r="I75" s="4"/>
      <c r="J75" s="4"/>
      <c r="K75" s="4"/>
      <c r="L75" s="4"/>
      <c r="M75" s="4"/>
      <c r="N75" s="4"/>
      <c r="O75" s="4"/>
    </row>
    <row r="76" spans="7:15" ht="12.75">
      <c r="G76" s="2"/>
      <c r="H76" s="2"/>
      <c r="I76" s="4"/>
      <c r="J76" s="4"/>
      <c r="K76" s="4"/>
      <c r="L76" s="4"/>
      <c r="M76" s="4"/>
      <c r="N76" s="4"/>
      <c r="O76" s="4"/>
    </row>
    <row r="77" spans="7:15" ht="12.75">
      <c r="G77" s="2"/>
      <c r="H77" s="2"/>
      <c r="I77" s="4"/>
      <c r="J77" s="4"/>
      <c r="K77" s="4"/>
      <c r="L77" s="4"/>
      <c r="M77" s="4"/>
      <c r="N77" s="4"/>
      <c r="O77" s="4"/>
    </row>
    <row r="78" spans="7:15" ht="12.75">
      <c r="G78" s="2"/>
      <c r="H78" s="2"/>
      <c r="I78" s="4"/>
      <c r="J78" s="4"/>
      <c r="K78" s="4"/>
      <c r="L78" s="4"/>
      <c r="M78" s="4"/>
      <c r="N78" s="4"/>
      <c r="O78" s="4"/>
    </row>
    <row r="79" spans="7:15" ht="12.75">
      <c r="G79" s="2"/>
      <c r="H79" s="2"/>
      <c r="I79" s="4"/>
      <c r="J79" s="4"/>
      <c r="K79" s="4"/>
      <c r="L79" s="4"/>
      <c r="M79" s="4"/>
      <c r="N79" s="4"/>
      <c r="O79" s="4"/>
    </row>
    <row r="80" spans="7:15" ht="12.75">
      <c r="G80" s="2"/>
      <c r="H80" s="2"/>
      <c r="I80" s="4"/>
      <c r="J80" s="4"/>
      <c r="K80" s="4"/>
      <c r="L80" s="4"/>
      <c r="M80" s="4"/>
      <c r="N80" s="4"/>
      <c r="O80" s="4"/>
    </row>
    <row r="81" spans="7:15" ht="12.75">
      <c r="G81" s="2"/>
      <c r="H81" s="2"/>
      <c r="I81" s="4"/>
      <c r="J81" s="4"/>
      <c r="K81" s="4"/>
      <c r="L81" s="4"/>
      <c r="M81" s="4"/>
      <c r="N81" s="4"/>
      <c r="O81" s="4"/>
    </row>
    <row r="82" spans="7:15" ht="12.75">
      <c r="G82" s="2"/>
      <c r="H82" s="2"/>
      <c r="I82" s="4"/>
      <c r="J82" s="4"/>
      <c r="K82" s="4"/>
      <c r="L82" s="4"/>
      <c r="M82" s="4"/>
      <c r="N82" s="4"/>
      <c r="O82" s="4"/>
    </row>
    <row r="83" spans="7:15" ht="12.75">
      <c r="G83" s="2"/>
      <c r="H83" s="2"/>
      <c r="I83" s="4"/>
      <c r="J83" s="4"/>
      <c r="K83" s="4"/>
      <c r="L83" s="4"/>
      <c r="M83" s="4"/>
      <c r="N83" s="4"/>
      <c r="O83" s="4"/>
    </row>
    <row r="84" spans="7:15" ht="12.75">
      <c r="G84" s="2"/>
      <c r="H84" s="2"/>
      <c r="I84" s="4"/>
      <c r="J84" s="4"/>
      <c r="K84" s="4"/>
      <c r="L84" s="4"/>
      <c r="M84" s="4"/>
      <c r="N84" s="4"/>
      <c r="O84" s="4"/>
    </row>
    <row r="85" spans="7:15" ht="12.75">
      <c r="G85" s="2"/>
      <c r="H85" s="2"/>
      <c r="I85" s="4"/>
      <c r="J85" s="4"/>
      <c r="K85" s="4"/>
      <c r="L85" s="4"/>
      <c r="M85" s="4"/>
      <c r="N85" s="4"/>
      <c r="O85" s="4"/>
    </row>
    <row r="86" spans="7:15" ht="12.75">
      <c r="G86" s="2"/>
      <c r="H86" s="2"/>
      <c r="I86" s="4"/>
      <c r="J86" s="4"/>
      <c r="K86" s="4"/>
      <c r="L86" s="4"/>
      <c r="M86" s="4"/>
      <c r="N86" s="4"/>
      <c r="O86" s="4"/>
    </row>
    <row r="87" spans="7:15" ht="12.75">
      <c r="G87" s="2"/>
      <c r="H87" s="2"/>
      <c r="I87" s="4"/>
      <c r="J87" s="4"/>
      <c r="K87" s="4"/>
      <c r="L87" s="4"/>
      <c r="M87" s="4"/>
      <c r="N87" s="4"/>
      <c r="O87" s="4"/>
    </row>
    <row r="88" spans="7:15" ht="12.75">
      <c r="G88" s="2"/>
      <c r="H88" s="2"/>
      <c r="I88" s="4"/>
      <c r="J88" s="4"/>
      <c r="K88" s="4"/>
      <c r="L88" s="4"/>
      <c r="M88" s="4"/>
      <c r="N88" s="4"/>
      <c r="O88" s="4"/>
    </row>
    <row r="89" spans="7:15" ht="12.75">
      <c r="G89" s="2"/>
      <c r="H89" s="2"/>
      <c r="I89" s="4"/>
      <c r="J89" s="4"/>
      <c r="K89" s="4"/>
      <c r="L89" s="4"/>
      <c r="M89" s="4"/>
      <c r="N89" s="4"/>
      <c r="O89" s="4"/>
    </row>
    <row r="90" spans="7:15" ht="12.75">
      <c r="G90" s="2"/>
      <c r="H90" s="2"/>
      <c r="I90" s="4"/>
      <c r="J90" s="4"/>
      <c r="K90" s="4"/>
      <c r="L90" s="4"/>
      <c r="M90" s="4"/>
      <c r="N90" s="4"/>
      <c r="O90" s="4"/>
    </row>
    <row r="91" spans="7:15" ht="12.75">
      <c r="G91" s="2"/>
      <c r="H91" s="2"/>
      <c r="I91" s="4"/>
      <c r="J91" s="4"/>
      <c r="K91" s="4"/>
      <c r="L91" s="4"/>
      <c r="M91" s="4"/>
      <c r="N91" s="4"/>
      <c r="O91" s="4"/>
    </row>
    <row r="92" spans="7:15" ht="12.75">
      <c r="G92" s="2"/>
      <c r="H92" s="2"/>
      <c r="I92" s="4"/>
      <c r="J92" s="4"/>
      <c r="K92" s="4"/>
      <c r="L92" s="4"/>
      <c r="M92" s="4"/>
      <c r="N92" s="4"/>
      <c r="O92" s="4"/>
    </row>
    <row r="93" spans="7:15" ht="12.75">
      <c r="G93" s="2"/>
      <c r="H93" s="2"/>
      <c r="I93" s="4"/>
      <c r="J93" s="4"/>
      <c r="K93" s="4"/>
      <c r="L93" s="4"/>
      <c r="M93" s="4"/>
      <c r="N93" s="4"/>
      <c r="O93" s="4"/>
    </row>
    <row r="94" spans="7:15" ht="12.75">
      <c r="G94" s="2"/>
      <c r="H94" s="2"/>
      <c r="I94" s="4"/>
      <c r="J94" s="4"/>
      <c r="K94" s="4"/>
      <c r="L94" s="4"/>
      <c r="M94" s="4"/>
      <c r="N94" s="4"/>
      <c r="O94" s="4"/>
    </row>
    <row r="95" spans="7:15" ht="12.75">
      <c r="G95" s="2"/>
      <c r="H95" s="2"/>
      <c r="I95" s="4"/>
      <c r="J95" s="4"/>
      <c r="K95" s="4"/>
      <c r="L95" s="4"/>
      <c r="M95" s="4"/>
      <c r="N95" s="4"/>
      <c r="O95" s="4"/>
    </row>
    <row r="96" spans="7:15" ht="12.75">
      <c r="G96" s="2"/>
      <c r="H96" s="2"/>
      <c r="I96" s="4"/>
      <c r="J96" s="4"/>
      <c r="K96" s="4"/>
      <c r="L96" s="4"/>
      <c r="M96" s="4"/>
      <c r="N96" s="4"/>
      <c r="O96" s="4"/>
    </row>
    <row r="97" spans="7:15" ht="12.75">
      <c r="G97" s="2"/>
      <c r="H97" s="2"/>
      <c r="I97" s="4"/>
      <c r="J97" s="4"/>
      <c r="K97" s="4"/>
      <c r="L97" s="4"/>
      <c r="M97" s="4"/>
      <c r="N97" s="4"/>
      <c r="O97" s="4"/>
    </row>
    <row r="98" spans="7:15" ht="12.75">
      <c r="G98" s="2"/>
      <c r="H98" s="2"/>
      <c r="I98" s="4"/>
      <c r="J98" s="4"/>
      <c r="K98" s="4"/>
      <c r="L98" s="4"/>
      <c r="M98" s="4"/>
      <c r="N98" s="4"/>
      <c r="O98" s="4"/>
    </row>
    <row r="99" spans="7:15" ht="12.75">
      <c r="G99" s="2"/>
      <c r="H99" s="2"/>
      <c r="I99" s="4"/>
      <c r="J99" s="4"/>
      <c r="K99" s="4"/>
      <c r="L99" s="4"/>
      <c r="M99" s="4"/>
      <c r="N99" s="4"/>
      <c r="O99" s="4"/>
    </row>
    <row r="100" spans="7:15" ht="12.75">
      <c r="G100" s="2"/>
      <c r="H100" s="2"/>
      <c r="I100" s="4"/>
      <c r="J100" s="4"/>
      <c r="K100" s="4"/>
      <c r="L100" s="4"/>
      <c r="M100" s="4"/>
      <c r="N100" s="4"/>
      <c r="O100" s="4"/>
    </row>
    <row r="101" spans="7:15" ht="12.75">
      <c r="G101" s="2"/>
      <c r="H101" s="2"/>
      <c r="I101" s="4"/>
      <c r="J101" s="4"/>
      <c r="K101" s="4"/>
      <c r="L101" s="4"/>
      <c r="M101" s="4"/>
      <c r="N101" s="4"/>
      <c r="O101" s="4"/>
    </row>
    <row r="102" spans="7:15" ht="12.75">
      <c r="G102" s="2"/>
      <c r="H102" s="2"/>
      <c r="I102" s="4"/>
      <c r="J102" s="4"/>
      <c r="K102" s="4"/>
      <c r="L102" s="4"/>
      <c r="M102" s="4"/>
      <c r="N102" s="4"/>
      <c r="O102" s="4"/>
    </row>
    <row r="103" spans="7:15" ht="12.75">
      <c r="G103" s="2"/>
      <c r="H103" s="2"/>
      <c r="I103" s="4"/>
      <c r="J103" s="4"/>
      <c r="K103" s="4"/>
      <c r="L103" s="4"/>
      <c r="M103" s="4"/>
      <c r="N103" s="4"/>
      <c r="O103" s="4"/>
    </row>
    <row r="104" spans="7:15" ht="12.75">
      <c r="G104" s="2"/>
      <c r="H104" s="2"/>
      <c r="I104" s="4"/>
      <c r="J104" s="4"/>
      <c r="K104" s="4"/>
      <c r="L104" s="4"/>
      <c r="M104" s="4"/>
      <c r="N104" s="4"/>
      <c r="O104" s="4"/>
    </row>
    <row r="105" spans="7:15" ht="12.75">
      <c r="G105" s="2"/>
      <c r="H105" s="2"/>
      <c r="I105" s="4"/>
      <c r="J105" s="4"/>
      <c r="K105" s="4"/>
      <c r="L105" s="4"/>
      <c r="M105" s="4"/>
      <c r="N105" s="4"/>
      <c r="O105" s="4"/>
    </row>
    <row r="106" spans="7:15" ht="12.75">
      <c r="G106" s="2"/>
      <c r="H106" s="2"/>
      <c r="I106" s="4"/>
      <c r="J106" s="4"/>
      <c r="K106" s="4"/>
      <c r="L106" s="4"/>
      <c r="M106" s="4"/>
      <c r="N106" s="4"/>
      <c r="O106" s="4"/>
    </row>
    <row r="107" spans="7:15" ht="12.75">
      <c r="G107" s="2"/>
      <c r="H107" s="2"/>
      <c r="I107" s="4"/>
      <c r="J107" s="4"/>
      <c r="K107" s="4"/>
      <c r="L107" s="4"/>
      <c r="M107" s="4"/>
      <c r="N107" s="4"/>
      <c r="O107" s="4"/>
    </row>
    <row r="108" spans="7:15" ht="12.75">
      <c r="G108" s="2"/>
      <c r="H108" s="2"/>
      <c r="I108" s="4"/>
      <c r="J108" s="4"/>
      <c r="K108" s="4"/>
      <c r="L108" s="4"/>
      <c r="M108" s="4"/>
      <c r="N108" s="4"/>
      <c r="O108" s="4"/>
    </row>
    <row r="109" spans="7:15" ht="12.75">
      <c r="G109" s="2"/>
      <c r="H109" s="2"/>
      <c r="I109" s="4"/>
      <c r="J109" s="4"/>
      <c r="K109" s="4"/>
      <c r="L109" s="4"/>
      <c r="M109" s="4"/>
      <c r="N109" s="4"/>
      <c r="O109" s="4"/>
    </row>
    <row r="110" spans="7:15" ht="12.75">
      <c r="G110" s="2"/>
      <c r="H110" s="2"/>
      <c r="I110" s="4"/>
      <c r="J110" s="4"/>
      <c r="K110" s="4"/>
      <c r="L110" s="4"/>
      <c r="M110" s="4"/>
      <c r="N110" s="4"/>
      <c r="O110" s="4"/>
    </row>
    <row r="111" spans="7:15" ht="12.75">
      <c r="G111" s="2"/>
      <c r="H111" s="2"/>
      <c r="I111" s="4"/>
      <c r="J111" s="4"/>
      <c r="K111" s="4"/>
      <c r="L111" s="4"/>
      <c r="M111" s="4"/>
      <c r="N111" s="4"/>
      <c r="O111" s="4"/>
    </row>
    <row r="112" spans="7:15" ht="12.75">
      <c r="G112" s="2"/>
      <c r="H112" s="2"/>
      <c r="I112" s="4"/>
      <c r="J112" s="4"/>
      <c r="K112" s="4"/>
      <c r="L112" s="4"/>
      <c r="M112" s="4"/>
      <c r="N112" s="4"/>
      <c r="O112" s="4"/>
    </row>
    <row r="113" spans="7:15" ht="12.75">
      <c r="G113" s="2"/>
      <c r="H113" s="2"/>
      <c r="I113" s="4"/>
      <c r="J113" s="4"/>
      <c r="K113" s="4"/>
      <c r="L113" s="4"/>
      <c r="M113" s="4"/>
      <c r="N113" s="4"/>
      <c r="O113" s="4"/>
    </row>
    <row r="114" spans="7:15" ht="12.75">
      <c r="G114" s="2"/>
      <c r="H114" s="2"/>
      <c r="I114" s="4"/>
      <c r="J114" s="4"/>
      <c r="K114" s="4"/>
      <c r="L114" s="4"/>
      <c r="M114" s="4"/>
      <c r="N114" s="4"/>
      <c r="O114" s="4"/>
    </row>
    <row r="115" spans="7:15" ht="12.75">
      <c r="G115" s="2"/>
      <c r="H115" s="2"/>
      <c r="I115" s="4"/>
      <c r="J115" s="4"/>
      <c r="K115" s="4"/>
      <c r="L115" s="4"/>
      <c r="M115" s="4"/>
      <c r="N115" s="4"/>
      <c r="O115" s="4"/>
    </row>
    <row r="116" spans="7:15" ht="12.75">
      <c r="G116" s="2"/>
      <c r="H116" s="2"/>
      <c r="I116" s="4"/>
      <c r="J116" s="4"/>
      <c r="K116" s="4"/>
      <c r="L116" s="4"/>
      <c r="M116" s="4"/>
      <c r="N116" s="4"/>
      <c r="O116" s="4"/>
    </row>
    <row r="117" spans="7:15" ht="12.75">
      <c r="G117" s="2"/>
      <c r="H117" s="2"/>
      <c r="I117" s="4"/>
      <c r="J117" s="4"/>
      <c r="K117" s="4"/>
      <c r="L117" s="4"/>
      <c r="M117" s="4"/>
      <c r="N117" s="4"/>
      <c r="O117" s="4"/>
    </row>
    <row r="118" spans="7:15" ht="12.75">
      <c r="G118" s="2"/>
      <c r="H118" s="2"/>
      <c r="I118" s="4"/>
      <c r="J118" s="4"/>
      <c r="K118" s="4"/>
      <c r="L118" s="4"/>
      <c r="M118" s="4"/>
      <c r="N118" s="4"/>
      <c r="O118" s="4"/>
    </row>
    <row r="119" spans="7:15" ht="12.75">
      <c r="G119" s="2"/>
      <c r="H119" s="2"/>
      <c r="I119" s="4"/>
      <c r="J119" s="4"/>
      <c r="K119" s="4"/>
      <c r="L119" s="4"/>
      <c r="M119" s="4"/>
      <c r="N119" s="4"/>
      <c r="O119" s="4"/>
    </row>
    <row r="120" spans="7:15" ht="12.75">
      <c r="G120" s="2"/>
      <c r="H120" s="2"/>
      <c r="I120" s="4"/>
      <c r="J120" s="4"/>
      <c r="K120" s="4"/>
      <c r="L120" s="4"/>
      <c r="M120" s="4"/>
      <c r="N120" s="4"/>
      <c r="O120" s="4"/>
    </row>
    <row r="121" spans="7:15" ht="12.75">
      <c r="G121" s="2"/>
      <c r="H121" s="2"/>
      <c r="I121" s="4"/>
      <c r="J121" s="4"/>
      <c r="K121" s="4"/>
      <c r="L121" s="4"/>
      <c r="M121" s="4"/>
      <c r="N121" s="4"/>
      <c r="O121" s="4"/>
    </row>
    <row r="122" spans="7:15" ht="12.75">
      <c r="G122" s="2"/>
      <c r="H122" s="2"/>
      <c r="I122" s="4"/>
      <c r="J122" s="4"/>
      <c r="K122" s="4"/>
      <c r="L122" s="4"/>
      <c r="M122" s="4"/>
      <c r="N122" s="4"/>
      <c r="O122" s="4"/>
    </row>
    <row r="123" spans="7:15" ht="12.75">
      <c r="G123" s="2"/>
      <c r="H123" s="2"/>
      <c r="I123" s="4"/>
      <c r="J123" s="4"/>
      <c r="K123" s="4"/>
      <c r="L123" s="4"/>
      <c r="M123" s="4"/>
      <c r="N123" s="4"/>
      <c r="O123" s="4"/>
    </row>
    <row r="124" spans="7:15" ht="12.75">
      <c r="G124" s="2"/>
      <c r="H124" s="2"/>
      <c r="I124" s="4"/>
      <c r="J124" s="4"/>
      <c r="K124" s="4"/>
      <c r="L124" s="4"/>
      <c r="M124" s="4"/>
      <c r="N124" s="4"/>
      <c r="O124" s="4"/>
    </row>
    <row r="125" spans="7:15" ht="12.75">
      <c r="G125" s="2"/>
      <c r="H125" s="2"/>
      <c r="I125" s="4"/>
      <c r="J125" s="4"/>
      <c r="K125" s="4"/>
      <c r="L125" s="4"/>
      <c r="M125" s="4"/>
      <c r="N125" s="4"/>
      <c r="O125" s="4"/>
    </row>
    <row r="126" spans="7:15" ht="12.75">
      <c r="G126" s="2"/>
      <c r="H126" s="2"/>
      <c r="I126" s="4"/>
      <c r="J126" s="4"/>
      <c r="K126" s="4"/>
      <c r="L126" s="4"/>
      <c r="M126" s="4"/>
      <c r="N126" s="4"/>
      <c r="O126" s="4"/>
    </row>
    <row r="127" spans="7:15" ht="12.75">
      <c r="G127" s="2"/>
      <c r="H127" s="2"/>
      <c r="I127" s="4"/>
      <c r="J127" s="4"/>
      <c r="K127" s="4"/>
      <c r="L127" s="4"/>
      <c r="M127" s="4"/>
      <c r="N127" s="4"/>
      <c r="O127" s="4"/>
    </row>
    <row r="128" spans="7:15" ht="12.75">
      <c r="G128" s="2"/>
      <c r="H128" s="2"/>
      <c r="I128" s="4"/>
      <c r="J128" s="4"/>
      <c r="K128" s="4"/>
      <c r="L128" s="4"/>
      <c r="M128" s="4"/>
      <c r="N128" s="4"/>
      <c r="O128" s="4"/>
    </row>
    <row r="129" spans="7:15" ht="12.75">
      <c r="G129" s="2"/>
      <c r="H129" s="2"/>
      <c r="I129" s="4"/>
      <c r="J129" s="4"/>
      <c r="K129" s="4"/>
      <c r="L129" s="4"/>
      <c r="M129" s="4"/>
      <c r="N129" s="4"/>
      <c r="O129" s="4"/>
    </row>
    <row r="130" spans="7:15" ht="12.75">
      <c r="G130" s="2"/>
      <c r="H130" s="2"/>
      <c r="I130" s="4"/>
      <c r="J130" s="4"/>
      <c r="K130" s="4"/>
      <c r="L130" s="4"/>
      <c r="M130" s="4"/>
      <c r="N130" s="4"/>
      <c r="O130" s="4"/>
    </row>
    <row r="131" spans="7:15" ht="12.75">
      <c r="G131" s="2"/>
      <c r="H131" s="2"/>
      <c r="I131" s="4"/>
      <c r="J131" s="4"/>
      <c r="K131" s="4"/>
      <c r="L131" s="4"/>
      <c r="M131" s="4"/>
      <c r="N131" s="4"/>
      <c r="O131" s="4"/>
    </row>
    <row r="132" spans="7:15" ht="12.75">
      <c r="G132" s="2"/>
      <c r="H132" s="2"/>
      <c r="I132" s="4"/>
      <c r="J132" s="4"/>
      <c r="K132" s="4"/>
      <c r="L132" s="4"/>
      <c r="M132" s="4"/>
      <c r="N132" s="4"/>
      <c r="O132" s="4"/>
    </row>
    <row r="133" spans="7:15" ht="12.75">
      <c r="G133" s="2"/>
      <c r="H133" s="2"/>
      <c r="I133" s="4"/>
      <c r="J133" s="4"/>
      <c r="K133" s="4"/>
      <c r="L133" s="4"/>
      <c r="M133" s="4"/>
      <c r="N133" s="4"/>
      <c r="O133" s="4"/>
    </row>
    <row r="134" spans="7:15" ht="12.75">
      <c r="G134" s="2"/>
      <c r="H134" s="2"/>
      <c r="I134" s="4"/>
      <c r="J134" s="4"/>
      <c r="K134" s="4"/>
      <c r="L134" s="4"/>
      <c r="M134" s="4"/>
      <c r="N134" s="4"/>
      <c r="O134" s="4"/>
    </row>
    <row r="135" spans="7:15" ht="12.75">
      <c r="G135" s="2"/>
      <c r="H135" s="2"/>
      <c r="I135" s="4"/>
      <c r="J135" s="4"/>
      <c r="K135" s="4"/>
      <c r="L135" s="4"/>
      <c r="M135" s="4"/>
      <c r="N135" s="4"/>
      <c r="O135" s="4"/>
    </row>
    <row r="136" spans="7:15" ht="12.75">
      <c r="G136" s="2"/>
      <c r="H136" s="2"/>
      <c r="I136" s="4"/>
      <c r="J136" s="4"/>
      <c r="K136" s="4"/>
      <c r="L136" s="4"/>
      <c r="M136" s="4"/>
      <c r="N136" s="4"/>
      <c r="O136" s="4"/>
    </row>
    <row r="137" spans="7:15" ht="12.75">
      <c r="G137" s="2"/>
      <c r="H137" s="2"/>
      <c r="I137" s="4"/>
      <c r="J137" s="4"/>
      <c r="K137" s="4"/>
      <c r="L137" s="4"/>
      <c r="M137" s="4"/>
      <c r="N137" s="4"/>
      <c r="O137" s="4"/>
    </row>
    <row r="138" spans="7:15" ht="12.75">
      <c r="G138" s="2"/>
      <c r="H138" s="2"/>
      <c r="I138" s="4"/>
      <c r="J138" s="4"/>
      <c r="K138" s="4"/>
      <c r="L138" s="4"/>
      <c r="M138" s="4"/>
      <c r="N138" s="4"/>
      <c r="O138" s="4"/>
    </row>
    <row r="139" spans="7:15" ht="12.75">
      <c r="G139" s="2"/>
      <c r="H139" s="2"/>
      <c r="I139" s="4"/>
      <c r="J139" s="4"/>
      <c r="K139" s="4"/>
      <c r="L139" s="4"/>
      <c r="M139" s="4"/>
      <c r="N139" s="4"/>
      <c r="O139" s="4"/>
    </row>
    <row r="140" spans="7:15" ht="12.75">
      <c r="G140" s="2"/>
      <c r="H140" s="2"/>
      <c r="I140" s="4"/>
      <c r="J140" s="4"/>
      <c r="K140" s="4"/>
      <c r="L140" s="4"/>
      <c r="M140" s="4"/>
      <c r="N140" s="4"/>
      <c r="O140" s="4"/>
    </row>
    <row r="141" spans="7:15" ht="12.75">
      <c r="G141" s="2"/>
      <c r="H141" s="2"/>
      <c r="I141" s="4"/>
      <c r="J141" s="4"/>
      <c r="K141" s="4"/>
      <c r="L141" s="4"/>
      <c r="M141" s="4"/>
      <c r="N141" s="4"/>
      <c r="O141" s="4"/>
    </row>
    <row r="142" spans="7:15" ht="12.75">
      <c r="G142" s="2"/>
      <c r="H142" s="2"/>
      <c r="I142" s="4"/>
      <c r="J142" s="4"/>
      <c r="K142" s="4"/>
      <c r="L142" s="4"/>
      <c r="M142" s="4"/>
      <c r="N142" s="4"/>
      <c r="O142" s="4"/>
    </row>
    <row r="143" spans="7:15" ht="12.75">
      <c r="G143" s="2"/>
      <c r="H143" s="2"/>
      <c r="I143" s="4"/>
      <c r="J143" s="4"/>
      <c r="K143" s="4"/>
      <c r="L143" s="4"/>
      <c r="M143" s="4"/>
      <c r="N143" s="4"/>
      <c r="O143" s="4"/>
    </row>
    <row r="144" spans="7:15" ht="12.75">
      <c r="G144" s="2"/>
      <c r="H144" s="2"/>
      <c r="I144" s="4"/>
      <c r="J144" s="4"/>
      <c r="K144" s="4"/>
      <c r="L144" s="4"/>
      <c r="M144" s="4"/>
      <c r="N144" s="4"/>
      <c r="O144" s="4"/>
    </row>
    <row r="145" spans="7:15" ht="12.75">
      <c r="G145" s="2"/>
      <c r="H145" s="2"/>
      <c r="I145" s="4"/>
      <c r="J145" s="4"/>
      <c r="K145" s="4"/>
      <c r="L145" s="4"/>
      <c r="M145" s="4"/>
      <c r="N145" s="4"/>
      <c r="O145" s="4"/>
    </row>
    <row r="146" spans="7:15" ht="12.75">
      <c r="G146" s="2"/>
      <c r="H146" s="2"/>
      <c r="I146" s="4"/>
      <c r="J146" s="4"/>
      <c r="K146" s="4"/>
      <c r="L146" s="4"/>
      <c r="M146" s="4"/>
      <c r="N146" s="4"/>
      <c r="O146" s="4"/>
    </row>
    <row r="147" spans="7:15" ht="12.75">
      <c r="G147" s="2"/>
      <c r="H147" s="2"/>
      <c r="I147" s="4"/>
      <c r="J147" s="4"/>
      <c r="K147" s="4"/>
      <c r="L147" s="4"/>
      <c r="M147" s="4"/>
      <c r="N147" s="4"/>
      <c r="O147" s="4"/>
    </row>
    <row r="148" spans="7:15" ht="12.75">
      <c r="G148" s="2"/>
      <c r="H148" s="2"/>
      <c r="I148" s="4"/>
      <c r="J148" s="4"/>
      <c r="K148" s="4"/>
      <c r="L148" s="4"/>
      <c r="M148" s="4"/>
      <c r="N148" s="4"/>
      <c r="O148" s="4"/>
    </row>
    <row r="149" spans="7:15" ht="12.75">
      <c r="G149" s="2"/>
      <c r="H149" s="2"/>
      <c r="I149" s="4"/>
      <c r="J149" s="4"/>
      <c r="K149" s="4"/>
      <c r="L149" s="4"/>
      <c r="M149" s="4"/>
      <c r="N149" s="4"/>
      <c r="O149" s="4"/>
    </row>
    <row r="150" spans="7:15" ht="12.75">
      <c r="G150" s="2"/>
      <c r="H150" s="2"/>
      <c r="I150" s="4"/>
      <c r="J150" s="4"/>
      <c r="K150" s="4"/>
      <c r="L150" s="4"/>
      <c r="M150" s="4"/>
      <c r="N150" s="4"/>
      <c r="O150" s="4"/>
    </row>
    <row r="151" spans="7:15" ht="12.75">
      <c r="G151" s="2"/>
      <c r="H151" s="2"/>
      <c r="I151" s="4"/>
      <c r="J151" s="4"/>
      <c r="K151" s="4"/>
      <c r="L151" s="4"/>
      <c r="M151" s="4"/>
      <c r="N151" s="4"/>
      <c r="O151" s="4"/>
    </row>
    <row r="152" spans="7:15" ht="12.75">
      <c r="G152" s="2"/>
      <c r="H152" s="2"/>
      <c r="I152" s="4"/>
      <c r="J152" s="4"/>
      <c r="K152" s="4"/>
      <c r="L152" s="4"/>
      <c r="M152" s="4"/>
      <c r="N152" s="4"/>
      <c r="O152" s="4"/>
    </row>
    <row r="153" spans="7:15" ht="12.75">
      <c r="G153" s="2"/>
      <c r="H153" s="2"/>
      <c r="I153" s="4"/>
      <c r="J153" s="4"/>
      <c r="K153" s="4"/>
      <c r="L153" s="4"/>
      <c r="M153" s="4"/>
      <c r="N153" s="4"/>
      <c r="O153" s="4"/>
    </row>
    <row r="154" spans="7:15" ht="12.75">
      <c r="G154" s="2"/>
      <c r="H154" s="2"/>
      <c r="I154" s="4"/>
      <c r="J154" s="4"/>
      <c r="K154" s="4"/>
      <c r="L154" s="4"/>
      <c r="M154" s="4"/>
      <c r="N154" s="4"/>
      <c r="O154" s="4"/>
    </row>
    <row r="155" spans="7:15" ht="12.75">
      <c r="G155" s="2"/>
      <c r="H155" s="2"/>
      <c r="I155" s="4"/>
      <c r="J155" s="4"/>
      <c r="K155" s="4"/>
      <c r="L155" s="4"/>
      <c r="M155" s="4"/>
      <c r="N155" s="4"/>
      <c r="O155" s="4"/>
    </row>
    <row r="156" spans="7:15" ht="12.75">
      <c r="G156" s="2"/>
      <c r="H156" s="2"/>
      <c r="I156" s="4"/>
      <c r="J156" s="4"/>
      <c r="K156" s="4"/>
      <c r="L156" s="4"/>
      <c r="M156" s="4"/>
      <c r="N156" s="4"/>
      <c r="O156" s="4"/>
    </row>
    <row r="157" spans="7:15" ht="12.75">
      <c r="G157" s="2"/>
      <c r="H157" s="2"/>
      <c r="I157" s="4"/>
      <c r="J157" s="4"/>
      <c r="K157" s="4"/>
      <c r="L157" s="4"/>
      <c r="M157" s="4"/>
      <c r="N157" s="4"/>
      <c r="O157" s="4"/>
    </row>
    <row r="158" spans="7:15" ht="12.75">
      <c r="G158" s="2"/>
      <c r="H158" s="2"/>
      <c r="I158" s="4"/>
      <c r="J158" s="4"/>
      <c r="K158" s="4"/>
      <c r="L158" s="4"/>
      <c r="M158" s="4"/>
      <c r="N158" s="4"/>
      <c r="O158" s="4"/>
    </row>
    <row r="159" spans="7:15" ht="12.75">
      <c r="G159" s="2"/>
      <c r="H159" s="2"/>
      <c r="I159" s="4"/>
      <c r="J159" s="4"/>
      <c r="K159" s="4"/>
      <c r="L159" s="4"/>
      <c r="M159" s="4"/>
      <c r="N159" s="4"/>
      <c r="O159" s="4"/>
    </row>
    <row r="160" spans="7:15" ht="12.75">
      <c r="G160" s="2"/>
      <c r="H160" s="2"/>
      <c r="I160" s="4"/>
      <c r="J160" s="4"/>
      <c r="K160" s="4"/>
      <c r="L160" s="4"/>
      <c r="M160" s="4"/>
      <c r="N160" s="4"/>
      <c r="O160" s="4"/>
    </row>
    <row r="161" spans="7:15" ht="12.75">
      <c r="G161" s="2"/>
      <c r="H161" s="2"/>
      <c r="I161" s="4"/>
      <c r="J161" s="4"/>
      <c r="K161" s="4"/>
      <c r="L161" s="4"/>
      <c r="M161" s="4"/>
      <c r="N161" s="4"/>
      <c r="O161" s="4"/>
    </row>
    <row r="162" spans="7:15" ht="12.75">
      <c r="G162" s="2"/>
      <c r="H162" s="2"/>
      <c r="I162" s="4"/>
      <c r="J162" s="4"/>
      <c r="K162" s="4"/>
      <c r="L162" s="4"/>
      <c r="M162" s="4"/>
      <c r="N162" s="4"/>
      <c r="O162" s="4"/>
    </row>
    <row r="163" spans="7:15" ht="12.75">
      <c r="G163" s="2"/>
      <c r="H163" s="2"/>
      <c r="I163" s="4"/>
      <c r="J163" s="4"/>
      <c r="K163" s="4"/>
      <c r="L163" s="4"/>
      <c r="M163" s="4"/>
      <c r="N163" s="4"/>
      <c r="O163" s="4"/>
    </row>
    <row r="164" spans="7:15" ht="12.75">
      <c r="G164" s="2"/>
      <c r="H164" s="2"/>
      <c r="I164" s="4"/>
      <c r="J164" s="4"/>
      <c r="K164" s="4"/>
      <c r="L164" s="4"/>
      <c r="M164" s="4"/>
      <c r="N164" s="4"/>
      <c r="O164" s="4"/>
    </row>
    <row r="165" spans="7:15" ht="12.75">
      <c r="G165" s="2"/>
      <c r="H165" s="2"/>
      <c r="I165" s="4"/>
      <c r="J165" s="4"/>
      <c r="K165" s="4"/>
      <c r="L165" s="4"/>
      <c r="M165" s="4"/>
      <c r="N165" s="4"/>
      <c r="O165" s="4"/>
    </row>
    <row r="166" spans="7:15" ht="12.75">
      <c r="G166" s="2"/>
      <c r="H166" s="2"/>
      <c r="I166" s="4"/>
      <c r="J166" s="4"/>
      <c r="K166" s="4"/>
      <c r="L166" s="4"/>
      <c r="M166" s="4"/>
      <c r="N166" s="4"/>
      <c r="O166" s="4"/>
    </row>
    <row r="167" spans="7:15" ht="12.75">
      <c r="G167" s="2"/>
      <c r="H167" s="2"/>
      <c r="I167" s="4"/>
      <c r="J167" s="4"/>
      <c r="K167" s="4"/>
      <c r="L167" s="4"/>
      <c r="M167" s="4"/>
      <c r="N167" s="4"/>
      <c r="O167" s="4"/>
    </row>
    <row r="168" spans="7:15" ht="12.75">
      <c r="G168" s="2"/>
      <c r="H168" s="2"/>
      <c r="I168" s="4"/>
      <c r="J168" s="4"/>
      <c r="K168" s="4"/>
      <c r="L168" s="4"/>
      <c r="M168" s="4"/>
      <c r="N168" s="4"/>
      <c r="O168" s="4"/>
    </row>
    <row r="169" spans="7:15" ht="12.75">
      <c r="G169" s="2"/>
      <c r="H169" s="2"/>
      <c r="I169" s="4"/>
      <c r="J169" s="4"/>
      <c r="K169" s="4"/>
      <c r="L169" s="4"/>
      <c r="M169" s="4"/>
      <c r="N169" s="4"/>
      <c r="O169" s="4"/>
    </row>
    <row r="170" spans="7:15" ht="12.75">
      <c r="G170" s="2"/>
      <c r="H170" s="2"/>
      <c r="I170" s="4"/>
      <c r="J170" s="4"/>
      <c r="K170" s="4"/>
      <c r="L170" s="4"/>
      <c r="M170" s="4"/>
      <c r="N170" s="4"/>
      <c r="O170" s="4"/>
    </row>
    <row r="171" spans="7:15" ht="12.75">
      <c r="G171" s="2"/>
      <c r="H171" s="2"/>
      <c r="I171" s="4"/>
      <c r="J171" s="4"/>
      <c r="K171" s="4"/>
      <c r="L171" s="4"/>
      <c r="M171" s="4"/>
      <c r="N171" s="4"/>
      <c r="O171" s="4"/>
    </row>
    <row r="172" spans="7:15" ht="12.75">
      <c r="G172" s="2"/>
      <c r="H172" s="2"/>
      <c r="I172" s="4"/>
      <c r="J172" s="4"/>
      <c r="K172" s="4"/>
      <c r="L172" s="4"/>
      <c r="M172" s="4"/>
      <c r="N172" s="4"/>
      <c r="O172" s="4"/>
    </row>
    <row r="173" spans="7:15" ht="12.75">
      <c r="G173" s="2"/>
      <c r="H173" s="2"/>
      <c r="I173" s="4"/>
      <c r="J173" s="4"/>
      <c r="K173" s="4"/>
      <c r="L173" s="4"/>
      <c r="M173" s="4"/>
      <c r="N173" s="4"/>
      <c r="O173" s="4"/>
    </row>
    <row r="174" spans="7:15" ht="12.75">
      <c r="G174" s="2"/>
      <c r="H174" s="2"/>
      <c r="I174" s="4"/>
      <c r="J174" s="4"/>
      <c r="K174" s="4"/>
      <c r="L174" s="4"/>
      <c r="M174" s="4"/>
      <c r="N174" s="4"/>
      <c r="O174" s="4"/>
    </row>
    <row r="175" spans="7:15" ht="12.75">
      <c r="G175" s="2"/>
      <c r="H175" s="2"/>
      <c r="I175" s="4"/>
      <c r="J175" s="4"/>
      <c r="K175" s="4"/>
      <c r="L175" s="4"/>
      <c r="M175" s="4"/>
      <c r="N175" s="4"/>
      <c r="O175" s="4"/>
    </row>
    <row r="176" spans="7:15" ht="12.75">
      <c r="G176" s="2"/>
      <c r="H176" s="2"/>
      <c r="I176" s="4"/>
      <c r="J176" s="4"/>
      <c r="K176" s="4"/>
      <c r="L176" s="4"/>
      <c r="M176" s="4"/>
      <c r="N176" s="4"/>
      <c r="O176" s="4"/>
    </row>
    <row r="177" spans="7:15" ht="12.75">
      <c r="G177" s="2"/>
      <c r="H177" s="2"/>
      <c r="I177" s="4"/>
      <c r="J177" s="4"/>
      <c r="K177" s="4"/>
      <c r="L177" s="4"/>
      <c r="M177" s="4"/>
      <c r="N177" s="4"/>
      <c r="O177" s="4"/>
    </row>
    <row r="178" spans="7:15" ht="12.75">
      <c r="G178" s="2"/>
      <c r="H178" s="2"/>
      <c r="I178" s="4"/>
      <c r="J178" s="4"/>
      <c r="K178" s="4"/>
      <c r="L178" s="4"/>
      <c r="M178" s="4"/>
      <c r="N178" s="4"/>
      <c r="O178" s="4"/>
    </row>
    <row r="179" spans="7:15" ht="12.75">
      <c r="G179" s="2"/>
      <c r="H179" s="2"/>
      <c r="I179" s="4"/>
      <c r="J179" s="4"/>
      <c r="K179" s="4"/>
      <c r="L179" s="4"/>
      <c r="M179" s="4"/>
      <c r="N179" s="4"/>
      <c r="O179" s="4"/>
    </row>
    <row r="180" spans="7:15" ht="12.75">
      <c r="G180" s="2"/>
      <c r="H180" s="2"/>
      <c r="I180" s="4"/>
      <c r="J180" s="4"/>
      <c r="K180" s="4"/>
      <c r="L180" s="4"/>
      <c r="M180" s="4"/>
      <c r="N180" s="4"/>
      <c r="O180" s="4"/>
    </row>
    <row r="181" spans="7:15" ht="12.75">
      <c r="G181" s="2"/>
      <c r="H181" s="2"/>
      <c r="I181" s="4"/>
      <c r="J181" s="4"/>
      <c r="K181" s="4"/>
      <c r="L181" s="4"/>
      <c r="M181" s="4"/>
      <c r="N181" s="4"/>
      <c r="O181" s="4"/>
    </row>
    <row r="182" spans="7:15" ht="12.75">
      <c r="G182" s="2"/>
      <c r="H182" s="2"/>
      <c r="I182" s="4"/>
      <c r="J182" s="4"/>
      <c r="K182" s="4"/>
      <c r="L182" s="4"/>
      <c r="M182" s="4"/>
      <c r="N182" s="4"/>
      <c r="O182" s="4"/>
    </row>
    <row r="183" spans="7:15" ht="12.75">
      <c r="G183" s="2"/>
      <c r="H183" s="2"/>
      <c r="I183" s="4"/>
      <c r="J183" s="4"/>
      <c r="K183" s="4"/>
      <c r="L183" s="4"/>
      <c r="M183" s="4"/>
      <c r="N183" s="4"/>
      <c r="O183" s="4"/>
    </row>
    <row r="184" spans="7:15" ht="12.75">
      <c r="G184" s="2"/>
      <c r="H184" s="2"/>
      <c r="I184" s="4"/>
      <c r="J184" s="4"/>
      <c r="K184" s="4"/>
      <c r="L184" s="4"/>
      <c r="M184" s="4"/>
      <c r="N184" s="4"/>
      <c r="O184" s="4"/>
    </row>
    <row r="185" spans="7:15" ht="12.75">
      <c r="G185" s="2"/>
      <c r="H185" s="2"/>
      <c r="I185" s="4"/>
      <c r="J185" s="4"/>
      <c r="K185" s="4"/>
      <c r="L185" s="4"/>
      <c r="M185" s="4"/>
      <c r="N185" s="4"/>
      <c r="O185" s="4"/>
    </row>
    <row r="186" spans="7:15" ht="12.75">
      <c r="G186" s="2"/>
      <c r="H186" s="2"/>
      <c r="I186" s="4"/>
      <c r="J186" s="4"/>
      <c r="K186" s="4"/>
      <c r="L186" s="4"/>
      <c r="M186" s="4"/>
      <c r="N186" s="4"/>
      <c r="O186" s="4"/>
    </row>
    <row r="187" spans="7:15" ht="12.75">
      <c r="G187" s="2"/>
      <c r="H187" s="2"/>
      <c r="I187" s="4"/>
      <c r="J187" s="4"/>
      <c r="K187" s="4"/>
      <c r="L187" s="4"/>
      <c r="M187" s="4"/>
      <c r="N187" s="4"/>
      <c r="O187" s="4"/>
    </row>
    <row r="188" spans="7:15" ht="12.75">
      <c r="G188" s="2"/>
      <c r="H188" s="2"/>
      <c r="I188" s="4"/>
      <c r="J188" s="4"/>
      <c r="K188" s="4"/>
      <c r="L188" s="4"/>
      <c r="M188" s="4"/>
      <c r="N188" s="4"/>
      <c r="O188" s="4"/>
    </row>
    <row r="189" spans="7:15" ht="12.75">
      <c r="G189" s="2"/>
      <c r="H189" s="2"/>
      <c r="I189" s="4"/>
      <c r="J189" s="4"/>
      <c r="K189" s="4"/>
      <c r="L189" s="4"/>
      <c r="M189" s="4"/>
      <c r="N189" s="4"/>
      <c r="O189" s="4"/>
    </row>
    <row r="190" spans="7:15" ht="12.75">
      <c r="G190" s="2"/>
      <c r="H190" s="2"/>
      <c r="I190" s="4"/>
      <c r="J190" s="4"/>
      <c r="K190" s="4"/>
      <c r="L190" s="4"/>
      <c r="M190" s="4"/>
      <c r="N190" s="4"/>
      <c r="O190" s="4"/>
    </row>
    <row r="191" spans="7:15" ht="12.75">
      <c r="G191" s="2"/>
      <c r="H191" s="2"/>
      <c r="I191" s="4"/>
      <c r="J191" s="4"/>
      <c r="K191" s="4"/>
      <c r="L191" s="4"/>
      <c r="M191" s="4"/>
      <c r="N191" s="4"/>
      <c r="O191" s="4"/>
    </row>
    <row r="192" spans="7:15" ht="12.75">
      <c r="G192" s="2"/>
      <c r="H192" s="2"/>
      <c r="I192" s="4"/>
      <c r="J192" s="4"/>
      <c r="K192" s="4"/>
      <c r="L192" s="4"/>
      <c r="M192" s="4"/>
      <c r="N192" s="4"/>
      <c r="O192" s="4"/>
    </row>
    <row r="193" spans="7:15" ht="12.75">
      <c r="G193" s="2"/>
      <c r="H193" s="2"/>
      <c r="I193" s="4"/>
      <c r="J193" s="4"/>
      <c r="K193" s="4"/>
      <c r="L193" s="4"/>
      <c r="M193" s="4"/>
      <c r="N193" s="4"/>
      <c r="O193" s="4"/>
    </row>
    <row r="194" spans="7:15" ht="12.75">
      <c r="G194" s="2"/>
      <c r="H194" s="2"/>
      <c r="I194" s="4"/>
      <c r="J194" s="4"/>
      <c r="K194" s="4"/>
      <c r="L194" s="4"/>
      <c r="M194" s="4"/>
      <c r="N194" s="4"/>
      <c r="O194" s="4"/>
    </row>
    <row r="195" spans="7:15" ht="12.75">
      <c r="G195" s="2"/>
      <c r="H195" s="2"/>
      <c r="I195" s="4"/>
      <c r="J195" s="4"/>
      <c r="K195" s="4"/>
      <c r="L195" s="4"/>
      <c r="M195" s="4"/>
      <c r="N195" s="4"/>
      <c r="O195" s="4"/>
    </row>
    <row r="196" spans="7:15" ht="12.75">
      <c r="G196" s="2"/>
      <c r="H196" s="2"/>
      <c r="I196" s="4"/>
      <c r="J196" s="4"/>
      <c r="K196" s="4"/>
      <c r="L196" s="4"/>
      <c r="M196" s="4"/>
      <c r="N196" s="4"/>
      <c r="O196" s="4"/>
    </row>
    <row r="197" spans="7:15" ht="12.75">
      <c r="G197" s="2"/>
      <c r="H197" s="2"/>
      <c r="I197" s="4"/>
      <c r="J197" s="4"/>
      <c r="K197" s="4"/>
      <c r="L197" s="4"/>
      <c r="M197" s="4"/>
      <c r="N197" s="4"/>
      <c r="O197" s="4"/>
    </row>
    <row r="198" spans="7:15" ht="12.75">
      <c r="G198" s="2"/>
      <c r="H198" s="2"/>
      <c r="I198" s="4"/>
      <c r="J198" s="4"/>
      <c r="K198" s="4"/>
      <c r="L198" s="4"/>
      <c r="M198" s="4"/>
      <c r="N198" s="4"/>
      <c r="O198" s="4"/>
    </row>
    <row r="199" spans="7:15" ht="12.75">
      <c r="G199" s="2"/>
      <c r="H199" s="2"/>
      <c r="I199" s="4"/>
      <c r="J199" s="4"/>
      <c r="K199" s="4"/>
      <c r="L199" s="4"/>
      <c r="M199" s="4"/>
      <c r="N199" s="4"/>
      <c r="O199" s="4"/>
    </row>
    <row r="200" spans="7:15" ht="12.75">
      <c r="G200" s="2"/>
      <c r="H200" s="2"/>
      <c r="I200" s="4"/>
      <c r="J200" s="4"/>
      <c r="K200" s="4"/>
      <c r="L200" s="4"/>
      <c r="M200" s="4"/>
      <c r="N200" s="4"/>
      <c r="O200" s="4"/>
    </row>
    <row r="201" spans="7:15" ht="12.75">
      <c r="G201" s="2"/>
      <c r="H201" s="2"/>
      <c r="I201" s="4"/>
      <c r="J201" s="4"/>
      <c r="K201" s="4"/>
      <c r="L201" s="4"/>
      <c r="M201" s="4"/>
      <c r="N201" s="4"/>
      <c r="O201" s="4"/>
    </row>
    <row r="202" spans="7:15" ht="12.75">
      <c r="G202" s="2"/>
      <c r="H202" s="2"/>
      <c r="I202" s="4"/>
      <c r="J202" s="4"/>
      <c r="K202" s="4"/>
      <c r="L202" s="4"/>
      <c r="M202" s="4"/>
      <c r="N202" s="4"/>
      <c r="O202" s="4"/>
    </row>
    <row r="203" spans="7:15" ht="12.75">
      <c r="G203" s="2"/>
      <c r="H203" s="2"/>
      <c r="I203" s="4"/>
      <c r="J203" s="4"/>
      <c r="K203" s="4"/>
      <c r="L203" s="4"/>
      <c r="M203" s="4"/>
      <c r="N203" s="4"/>
      <c r="O203" s="4"/>
    </row>
    <row r="204" spans="7:15" ht="12.75">
      <c r="G204" s="2"/>
      <c r="H204" s="2"/>
      <c r="I204" s="4"/>
      <c r="J204" s="4"/>
      <c r="K204" s="4"/>
      <c r="L204" s="4"/>
      <c r="M204" s="4"/>
      <c r="N204" s="4"/>
      <c r="O204" s="4"/>
    </row>
    <row r="205" spans="7:15" ht="12.75">
      <c r="G205" s="2"/>
      <c r="H205" s="2"/>
      <c r="I205" s="4"/>
      <c r="J205" s="4"/>
      <c r="K205" s="4"/>
      <c r="L205" s="4"/>
      <c r="M205" s="4"/>
      <c r="N205" s="4"/>
      <c r="O205" s="4"/>
    </row>
    <row r="206" spans="7:15" ht="12.75">
      <c r="G206" s="2"/>
      <c r="H206" s="2"/>
      <c r="I206" s="4"/>
      <c r="J206" s="4"/>
      <c r="K206" s="4"/>
      <c r="L206" s="4"/>
      <c r="M206" s="4"/>
      <c r="N206" s="4"/>
      <c r="O206" s="4"/>
    </row>
    <row r="207" spans="7:15" ht="12.75">
      <c r="G207" s="2"/>
      <c r="H207" s="2"/>
      <c r="I207" s="4"/>
      <c r="J207" s="4"/>
      <c r="K207" s="4"/>
      <c r="L207" s="4"/>
      <c r="M207" s="4"/>
      <c r="N207" s="4"/>
      <c r="O207" s="4"/>
    </row>
    <row r="208" spans="7:15" ht="12.75">
      <c r="G208" s="2"/>
      <c r="H208" s="2"/>
      <c r="I208" s="4"/>
      <c r="J208" s="4"/>
      <c r="K208" s="4"/>
      <c r="L208" s="4"/>
      <c r="M208" s="4"/>
      <c r="N208" s="4"/>
      <c r="O208" s="4"/>
    </row>
    <row r="209" spans="7:15" ht="12.75">
      <c r="G209" s="2"/>
      <c r="H209" s="2"/>
      <c r="I209" s="4"/>
      <c r="J209" s="4"/>
      <c r="K209" s="4"/>
      <c r="L209" s="4"/>
      <c r="M209" s="4"/>
      <c r="N209" s="4"/>
      <c r="O209" s="4"/>
    </row>
    <row r="210" spans="7:15" ht="12.75">
      <c r="G210" s="2"/>
      <c r="H210" s="2"/>
      <c r="I210" s="4"/>
      <c r="J210" s="4"/>
      <c r="K210" s="4"/>
      <c r="L210" s="4"/>
      <c r="M210" s="4"/>
      <c r="N210" s="4"/>
      <c r="O210" s="4"/>
    </row>
    <row r="211" spans="7:15" ht="12.75">
      <c r="G211" s="2"/>
      <c r="H211" s="2"/>
      <c r="I211" s="4"/>
      <c r="J211" s="4"/>
      <c r="K211" s="4"/>
      <c r="L211" s="4"/>
      <c r="M211" s="4"/>
      <c r="N211" s="4"/>
      <c r="O211" s="4"/>
    </row>
    <row r="212" spans="7:15" ht="12.75">
      <c r="G212" s="2"/>
      <c r="H212" s="2"/>
      <c r="I212" s="4"/>
      <c r="J212" s="4"/>
      <c r="K212" s="4"/>
      <c r="L212" s="4"/>
      <c r="M212" s="4"/>
      <c r="N212" s="4"/>
      <c r="O212" s="4"/>
    </row>
    <row r="213" spans="7:15" ht="12.75">
      <c r="G213" s="2"/>
      <c r="H213" s="2"/>
      <c r="I213" s="4"/>
      <c r="J213" s="4"/>
      <c r="K213" s="4"/>
      <c r="L213" s="4"/>
      <c r="M213" s="4"/>
      <c r="N213" s="4"/>
      <c r="O213" s="4"/>
    </row>
    <row r="214" spans="7:15" ht="12.75">
      <c r="G214" s="2"/>
      <c r="H214" s="2"/>
      <c r="I214" s="4"/>
      <c r="J214" s="4"/>
      <c r="K214" s="4"/>
      <c r="L214" s="4"/>
      <c r="M214" s="4"/>
      <c r="N214" s="4"/>
      <c r="O214" s="4"/>
    </row>
    <row r="215" spans="7:15" ht="12.75">
      <c r="G215" s="2"/>
      <c r="H215" s="2"/>
      <c r="I215" s="4"/>
      <c r="J215" s="4"/>
      <c r="K215" s="4"/>
      <c r="L215" s="4"/>
      <c r="M215" s="4"/>
      <c r="N215" s="4"/>
      <c r="O215" s="4"/>
    </row>
    <row r="216" spans="7:15" ht="12.75">
      <c r="G216" s="2"/>
      <c r="H216" s="2"/>
      <c r="I216" s="4"/>
      <c r="J216" s="4"/>
      <c r="K216" s="4"/>
      <c r="L216" s="4"/>
      <c r="M216" s="4"/>
      <c r="N216" s="4"/>
      <c r="O216" s="4"/>
    </row>
    <row r="217" spans="7:15" ht="12.75">
      <c r="G217" s="2"/>
      <c r="H217" s="2"/>
      <c r="I217" s="4"/>
      <c r="J217" s="4"/>
      <c r="K217" s="4"/>
      <c r="L217" s="4"/>
      <c r="M217" s="4"/>
      <c r="N217" s="4"/>
      <c r="O217" s="4"/>
    </row>
    <row r="218" spans="7:15" ht="12.75">
      <c r="G218" s="2"/>
      <c r="H218" s="2"/>
      <c r="I218" s="4"/>
      <c r="J218" s="4"/>
      <c r="K218" s="4"/>
      <c r="L218" s="4"/>
      <c r="M218" s="4"/>
      <c r="N218" s="4"/>
      <c r="O218" s="4"/>
    </row>
    <row r="219" spans="7:15" ht="12.75">
      <c r="G219" s="2"/>
      <c r="H219" s="2"/>
      <c r="I219" s="4"/>
      <c r="J219" s="4"/>
      <c r="K219" s="4"/>
      <c r="L219" s="4"/>
      <c r="M219" s="4"/>
      <c r="N219" s="4"/>
      <c r="O219" s="4"/>
    </row>
    <row r="220" spans="7:15" ht="12.75">
      <c r="G220" s="2"/>
      <c r="H220" s="2"/>
      <c r="I220" s="4"/>
      <c r="J220" s="4"/>
      <c r="K220" s="4"/>
      <c r="L220" s="4"/>
      <c r="M220" s="4"/>
      <c r="N220" s="4"/>
      <c r="O220" s="4"/>
    </row>
    <row r="221" spans="7:15" ht="12.75">
      <c r="G221" s="2"/>
      <c r="H221" s="2"/>
      <c r="I221" s="4"/>
      <c r="J221" s="4"/>
      <c r="K221" s="4"/>
      <c r="L221" s="4"/>
      <c r="M221" s="4"/>
      <c r="N221" s="4"/>
      <c r="O221" s="4"/>
    </row>
    <row r="222" spans="7:15" ht="12.75">
      <c r="G222" s="2"/>
      <c r="H222" s="2"/>
      <c r="I222" s="4"/>
      <c r="J222" s="4"/>
      <c r="K222" s="4"/>
      <c r="L222" s="4"/>
      <c r="M222" s="4"/>
      <c r="N222" s="4"/>
      <c r="O222" s="4"/>
    </row>
    <row r="223" spans="7:15" ht="12.75">
      <c r="G223" s="2"/>
      <c r="H223" s="2"/>
      <c r="I223" s="4"/>
      <c r="J223" s="4"/>
      <c r="K223" s="4"/>
      <c r="L223" s="4"/>
      <c r="M223" s="4"/>
      <c r="N223" s="4"/>
      <c r="O223" s="4"/>
    </row>
    <row r="224" spans="7:15" ht="12.75">
      <c r="G224" s="2"/>
      <c r="H224" s="2"/>
      <c r="I224" s="4"/>
      <c r="J224" s="4"/>
      <c r="K224" s="4"/>
      <c r="L224" s="4"/>
      <c r="M224" s="4"/>
      <c r="N224" s="4"/>
      <c r="O224" s="4"/>
    </row>
    <row r="225" spans="7:15" ht="12.75">
      <c r="G225" s="2"/>
      <c r="H225" s="2"/>
      <c r="I225" s="4"/>
      <c r="J225" s="4"/>
      <c r="K225" s="4"/>
      <c r="L225" s="4"/>
      <c r="M225" s="4"/>
      <c r="N225" s="4"/>
      <c r="O225" s="4"/>
    </row>
    <row r="226" spans="7:15" ht="12.75">
      <c r="G226" s="2"/>
      <c r="H226" s="2"/>
      <c r="I226" s="4"/>
      <c r="J226" s="4"/>
      <c r="K226" s="4"/>
      <c r="L226" s="4"/>
      <c r="M226" s="4"/>
      <c r="N226" s="4"/>
      <c r="O226" s="4"/>
    </row>
    <row r="227" spans="7:15" ht="12.75">
      <c r="G227" s="2"/>
      <c r="H227" s="2"/>
      <c r="I227" s="4"/>
      <c r="J227" s="4"/>
      <c r="K227" s="4"/>
      <c r="L227" s="4"/>
      <c r="M227" s="4"/>
      <c r="N227" s="4"/>
      <c r="O227" s="4"/>
    </row>
    <row r="228" spans="7:15" ht="12.75">
      <c r="G228" s="2"/>
      <c r="H228" s="2"/>
      <c r="I228" s="4"/>
      <c r="J228" s="4"/>
      <c r="K228" s="4"/>
      <c r="L228" s="4"/>
      <c r="M228" s="4"/>
      <c r="N228" s="4"/>
      <c r="O228" s="4"/>
    </row>
    <row r="229" spans="7:15" ht="12.75">
      <c r="G229" s="2"/>
      <c r="H229" s="2"/>
      <c r="I229" s="4"/>
      <c r="J229" s="4"/>
      <c r="K229" s="4"/>
      <c r="L229" s="4"/>
      <c r="M229" s="4"/>
      <c r="N229" s="4"/>
      <c r="O229" s="4"/>
    </row>
    <row r="230" spans="7:15" ht="12.75">
      <c r="G230" s="2"/>
      <c r="H230" s="2"/>
      <c r="I230" s="4"/>
      <c r="J230" s="4"/>
      <c r="K230" s="4"/>
      <c r="L230" s="4"/>
      <c r="M230" s="4"/>
      <c r="N230" s="4"/>
      <c r="O230" s="4"/>
    </row>
    <row r="231" spans="7:15" ht="12.75">
      <c r="G231" s="2"/>
      <c r="H231" s="2"/>
      <c r="I231" s="4"/>
      <c r="J231" s="4"/>
      <c r="K231" s="4"/>
      <c r="L231" s="4"/>
      <c r="M231" s="4"/>
      <c r="N231" s="4"/>
      <c r="O231" s="4"/>
    </row>
    <row r="232" spans="7:15" ht="12.75">
      <c r="G232" s="2"/>
      <c r="H232" s="2"/>
      <c r="I232" s="4"/>
      <c r="J232" s="4"/>
      <c r="K232" s="4"/>
      <c r="L232" s="4"/>
      <c r="M232" s="4"/>
      <c r="N232" s="4"/>
      <c r="O232" s="4"/>
    </row>
    <row r="233" spans="7:15" ht="12.75">
      <c r="G233" s="2"/>
      <c r="H233" s="2"/>
      <c r="I233" s="4"/>
      <c r="J233" s="4"/>
      <c r="K233" s="4"/>
      <c r="L233" s="4"/>
      <c r="M233" s="4"/>
      <c r="N233" s="4"/>
      <c r="O233" s="4"/>
    </row>
    <row r="234" spans="7:15" ht="12.75">
      <c r="G234" s="2"/>
      <c r="H234" s="2"/>
      <c r="I234" s="4"/>
      <c r="J234" s="4"/>
      <c r="K234" s="4"/>
      <c r="L234" s="4"/>
      <c r="M234" s="4"/>
      <c r="N234" s="4"/>
      <c r="O234" s="4"/>
    </row>
    <row r="235" spans="7:15" ht="12.75">
      <c r="G235" s="2"/>
      <c r="H235" s="2"/>
      <c r="I235" s="4"/>
      <c r="J235" s="4"/>
      <c r="K235" s="4"/>
      <c r="L235" s="4"/>
      <c r="M235" s="4"/>
      <c r="N235" s="4"/>
      <c r="O235" s="4"/>
    </row>
    <row r="236" spans="7:15" ht="12.75">
      <c r="G236" s="2"/>
      <c r="H236" s="2"/>
      <c r="I236" s="4"/>
      <c r="J236" s="4"/>
      <c r="K236" s="4"/>
      <c r="L236" s="4"/>
      <c r="M236" s="4"/>
      <c r="N236" s="4"/>
      <c r="O236" s="4"/>
    </row>
    <row r="237" spans="7:15" ht="12.75">
      <c r="G237" s="2"/>
      <c r="H237" s="2"/>
      <c r="I237" s="4"/>
      <c r="J237" s="4"/>
      <c r="K237" s="4"/>
      <c r="L237" s="4"/>
      <c r="M237" s="4"/>
      <c r="N237" s="4"/>
      <c r="O237" s="4"/>
    </row>
    <row r="238" spans="7:15" ht="12.75">
      <c r="G238" s="2"/>
      <c r="H238" s="2"/>
      <c r="I238" s="4"/>
      <c r="J238" s="4"/>
      <c r="K238" s="4"/>
      <c r="L238" s="4"/>
      <c r="M238" s="4"/>
      <c r="N238" s="4"/>
      <c r="O238" s="4"/>
    </row>
    <row r="239" spans="7:15" ht="12.75">
      <c r="G239" s="2"/>
      <c r="H239" s="2"/>
      <c r="I239" s="4"/>
      <c r="J239" s="4"/>
      <c r="K239" s="4"/>
      <c r="L239" s="4"/>
      <c r="M239" s="4"/>
      <c r="N239" s="4"/>
      <c r="O239" s="4"/>
    </row>
    <row r="240" spans="7:15" ht="12.75">
      <c r="G240" s="2"/>
      <c r="H240" s="2"/>
      <c r="I240" s="4"/>
      <c r="J240" s="4"/>
      <c r="K240" s="4"/>
      <c r="L240" s="4"/>
      <c r="M240" s="4"/>
      <c r="N240" s="4"/>
      <c r="O240" s="4"/>
    </row>
    <row r="241" spans="7:15" ht="12.75">
      <c r="G241" s="2"/>
      <c r="H241" s="2"/>
      <c r="I241" s="4"/>
      <c r="J241" s="4"/>
      <c r="K241" s="4"/>
      <c r="L241" s="4"/>
      <c r="M241" s="4"/>
      <c r="N241" s="4"/>
      <c r="O241" s="4"/>
    </row>
    <row r="242" spans="7:15" ht="12.75">
      <c r="G242" s="2"/>
      <c r="H242" s="2"/>
      <c r="I242" s="4"/>
      <c r="J242" s="4"/>
      <c r="K242" s="4"/>
      <c r="L242" s="4"/>
      <c r="M242" s="4"/>
      <c r="N242" s="4"/>
      <c r="O242" s="4"/>
    </row>
    <row r="243" spans="7:15" ht="12.75">
      <c r="G243" s="2"/>
      <c r="H243" s="2"/>
      <c r="I243" s="4"/>
      <c r="J243" s="4"/>
      <c r="K243" s="4"/>
      <c r="L243" s="4"/>
      <c r="M243" s="4"/>
      <c r="N243" s="4"/>
      <c r="O243" s="4"/>
    </row>
    <row r="244" spans="7:15" ht="12.75">
      <c r="G244" s="2"/>
      <c r="H244" s="2"/>
      <c r="I244" s="4"/>
      <c r="J244" s="4"/>
      <c r="K244" s="4"/>
      <c r="L244" s="4"/>
      <c r="M244" s="4"/>
      <c r="N244" s="4"/>
      <c r="O244" s="4"/>
    </row>
    <row r="245" spans="7:15" ht="12.75">
      <c r="G245" s="2"/>
      <c r="H245" s="2"/>
      <c r="I245" s="4"/>
      <c r="J245" s="4"/>
      <c r="K245" s="4"/>
      <c r="L245" s="4"/>
      <c r="M245" s="4"/>
      <c r="N245" s="4"/>
      <c r="O245" s="4"/>
    </row>
    <row r="246" spans="7:15" ht="12.75">
      <c r="G246" s="2"/>
      <c r="H246" s="2"/>
      <c r="I246" s="4"/>
      <c r="J246" s="4"/>
      <c r="K246" s="4"/>
      <c r="L246" s="4"/>
      <c r="M246" s="4"/>
      <c r="N246" s="4"/>
      <c r="O246" s="4"/>
    </row>
    <row r="247" spans="7:15" ht="12.75">
      <c r="G247" s="2"/>
      <c r="H247" s="2"/>
      <c r="I247" s="4"/>
      <c r="J247" s="4"/>
      <c r="K247" s="4"/>
      <c r="L247" s="4"/>
      <c r="M247" s="4"/>
      <c r="N247" s="4"/>
      <c r="O247" s="4"/>
    </row>
    <row r="248" spans="7:15" ht="12.75">
      <c r="G248" s="2"/>
      <c r="H248" s="2"/>
      <c r="I248" s="4"/>
      <c r="J248" s="4"/>
      <c r="K248" s="4"/>
      <c r="L248" s="4"/>
      <c r="M248" s="4"/>
      <c r="N248" s="4"/>
      <c r="O248" s="4"/>
    </row>
    <row r="249" spans="7:15" ht="12.75">
      <c r="G249" s="2"/>
      <c r="H249" s="2"/>
      <c r="I249" s="4"/>
      <c r="J249" s="4"/>
      <c r="K249" s="4"/>
      <c r="L249" s="4"/>
      <c r="M249" s="4"/>
      <c r="N249" s="4"/>
      <c r="O249" s="4"/>
    </row>
    <row r="250" spans="7:15" ht="12.75">
      <c r="G250" s="2"/>
      <c r="H250" s="2"/>
      <c r="I250" s="4"/>
      <c r="J250" s="4"/>
      <c r="K250" s="4"/>
      <c r="L250" s="4"/>
      <c r="M250" s="4"/>
      <c r="N250" s="4"/>
      <c r="O250" s="4"/>
    </row>
    <row r="251" spans="7:15" ht="12.75">
      <c r="G251" s="2"/>
      <c r="H251" s="2"/>
      <c r="I251" s="4"/>
      <c r="J251" s="4"/>
      <c r="K251" s="4"/>
      <c r="L251" s="4"/>
      <c r="M251" s="4"/>
      <c r="N251" s="4"/>
      <c r="O251" s="4"/>
    </row>
    <row r="252" spans="7:15" ht="12.75">
      <c r="G252" s="2"/>
      <c r="H252" s="2"/>
      <c r="I252" s="4"/>
      <c r="J252" s="4"/>
      <c r="K252" s="4"/>
      <c r="L252" s="4"/>
      <c r="M252" s="4"/>
      <c r="N252" s="4"/>
      <c r="O252" s="4"/>
    </row>
    <row r="253" spans="7:15" ht="12.75">
      <c r="G253" s="2"/>
      <c r="H253" s="2"/>
      <c r="I253" s="4"/>
      <c r="J253" s="4"/>
      <c r="K253" s="4"/>
      <c r="L253" s="4"/>
      <c r="M253" s="4"/>
      <c r="N253" s="4"/>
      <c r="O253" s="4"/>
    </row>
    <row r="254" spans="7:15" ht="12.75">
      <c r="G254" s="2"/>
      <c r="H254" s="2"/>
      <c r="I254" s="4"/>
      <c r="J254" s="4"/>
      <c r="K254" s="4"/>
      <c r="L254" s="4"/>
      <c r="M254" s="4"/>
      <c r="N254" s="4"/>
      <c r="O254" s="4"/>
    </row>
    <row r="255" spans="7:15" ht="12.75">
      <c r="G255" s="2"/>
      <c r="H255" s="2"/>
      <c r="I255" s="4"/>
      <c r="J255" s="4"/>
      <c r="K255" s="4"/>
      <c r="L255" s="4"/>
      <c r="M255" s="4"/>
      <c r="N255" s="4"/>
      <c r="O255" s="4"/>
    </row>
    <row r="256" spans="7:15" ht="12.75">
      <c r="G256" s="2"/>
      <c r="H256" s="2"/>
      <c r="I256" s="4"/>
      <c r="J256" s="4"/>
      <c r="K256" s="4"/>
      <c r="L256" s="4"/>
      <c r="M256" s="4"/>
      <c r="N256" s="4"/>
      <c r="O256" s="4"/>
    </row>
    <row r="257" spans="7:15" ht="12.75">
      <c r="G257" s="2"/>
      <c r="H257" s="2"/>
      <c r="I257" s="4"/>
      <c r="J257" s="4"/>
      <c r="K257" s="4"/>
      <c r="L257" s="4"/>
      <c r="M257" s="4"/>
      <c r="N257" s="4"/>
      <c r="O257" s="4"/>
    </row>
    <row r="258" spans="7:15" ht="12.75">
      <c r="G258" s="2"/>
      <c r="H258" s="2"/>
      <c r="I258" s="4"/>
      <c r="J258" s="4"/>
      <c r="K258" s="4"/>
      <c r="L258" s="4"/>
      <c r="M258" s="4"/>
      <c r="N258" s="4"/>
      <c r="O258" s="4"/>
    </row>
    <row r="259" spans="7:15" ht="12.75">
      <c r="G259" s="2"/>
      <c r="H259" s="2"/>
      <c r="I259" s="4"/>
      <c r="J259" s="4"/>
      <c r="K259" s="4"/>
      <c r="L259" s="4"/>
      <c r="M259" s="4"/>
      <c r="N259" s="4"/>
      <c r="O259" s="4"/>
    </row>
    <row r="260" spans="7:15" ht="12.75">
      <c r="G260" s="2"/>
      <c r="H260" s="2"/>
      <c r="I260" s="4"/>
      <c r="J260" s="4"/>
      <c r="K260" s="4"/>
      <c r="L260" s="4"/>
      <c r="M260" s="4"/>
      <c r="N260" s="4"/>
      <c r="O260" s="4"/>
    </row>
    <row r="261" spans="7:15" ht="12.75">
      <c r="G261" s="2"/>
      <c r="H261" s="2"/>
      <c r="I261" s="4"/>
      <c r="J261" s="4"/>
      <c r="K261" s="4"/>
      <c r="L261" s="4"/>
      <c r="M261" s="4"/>
      <c r="N261" s="4"/>
      <c r="O261" s="4"/>
    </row>
    <row r="262" spans="7:15" ht="12.75">
      <c r="G262" s="2"/>
      <c r="H262" s="2"/>
      <c r="I262" s="4"/>
      <c r="J262" s="4"/>
      <c r="K262" s="4"/>
      <c r="L262" s="4"/>
      <c r="M262" s="4"/>
      <c r="N262" s="4"/>
      <c r="O262" s="4"/>
    </row>
    <row r="263" spans="7:15" ht="12.75">
      <c r="G263" s="2"/>
      <c r="H263" s="2"/>
      <c r="I263" s="4"/>
      <c r="J263" s="4"/>
      <c r="K263" s="4"/>
      <c r="L263" s="4"/>
      <c r="M263" s="4"/>
      <c r="N263" s="4"/>
      <c r="O263" s="4"/>
    </row>
    <row r="264" spans="7:15" ht="12.75">
      <c r="G264" s="2"/>
      <c r="H264" s="2"/>
      <c r="I264" s="4"/>
      <c r="J264" s="4"/>
      <c r="K264" s="4"/>
      <c r="L264" s="4"/>
      <c r="M264" s="4"/>
      <c r="N264" s="4"/>
      <c r="O264" s="4"/>
    </row>
    <row r="265" spans="7:15" ht="12.75">
      <c r="G265" s="2"/>
      <c r="H265" s="2"/>
      <c r="I265" s="4"/>
      <c r="J265" s="4"/>
      <c r="K265" s="4"/>
      <c r="L265" s="4"/>
      <c r="M265" s="4"/>
      <c r="N265" s="4"/>
      <c r="O265" s="4"/>
    </row>
    <row r="266" spans="7:15" ht="12.75">
      <c r="G266" s="2"/>
      <c r="H266" s="2"/>
      <c r="I266" s="4"/>
      <c r="J266" s="4"/>
      <c r="K266" s="4"/>
      <c r="L266" s="4"/>
      <c r="M266" s="4"/>
      <c r="N266" s="4"/>
      <c r="O266" s="4"/>
    </row>
    <row r="267" spans="7:15" ht="12.75">
      <c r="G267" s="2"/>
      <c r="H267" s="2"/>
      <c r="I267" s="4"/>
      <c r="J267" s="4"/>
      <c r="K267" s="4"/>
      <c r="L267" s="4"/>
      <c r="M267" s="4"/>
      <c r="N267" s="4"/>
      <c r="O267" s="4"/>
    </row>
    <row r="268" spans="7:15" ht="12.75">
      <c r="G268" s="2"/>
      <c r="H268" s="2"/>
      <c r="I268" s="4"/>
      <c r="J268" s="4"/>
      <c r="K268" s="4"/>
      <c r="L268" s="4"/>
      <c r="M268" s="4"/>
      <c r="N268" s="4"/>
      <c r="O268" s="4"/>
    </row>
    <row r="269" spans="7:15" ht="12.75">
      <c r="G269" s="2"/>
      <c r="H269" s="2"/>
      <c r="I269" s="4"/>
      <c r="J269" s="4"/>
      <c r="K269" s="4"/>
      <c r="L269" s="4"/>
      <c r="M269" s="4"/>
      <c r="N269" s="4"/>
      <c r="O269" s="4"/>
    </row>
    <row r="270" spans="7:15" ht="12.75">
      <c r="G270" s="2"/>
      <c r="H270" s="2"/>
      <c r="I270" s="4"/>
      <c r="J270" s="4"/>
      <c r="K270" s="4"/>
      <c r="L270" s="4"/>
      <c r="M270" s="4"/>
      <c r="N270" s="4"/>
      <c r="O270" s="4"/>
    </row>
    <row r="271" spans="7:15" ht="12.75">
      <c r="G271" s="2"/>
      <c r="H271" s="2"/>
      <c r="I271" s="4"/>
      <c r="J271" s="4"/>
      <c r="K271" s="4"/>
      <c r="L271" s="4"/>
      <c r="M271" s="4"/>
      <c r="N271" s="4"/>
      <c r="O271" s="4"/>
    </row>
    <row r="272" spans="7:15" ht="12.75">
      <c r="G272" s="2"/>
      <c r="H272" s="2"/>
      <c r="I272" s="4"/>
      <c r="J272" s="4"/>
      <c r="K272" s="4"/>
      <c r="L272" s="4"/>
      <c r="M272" s="4"/>
      <c r="N272" s="4"/>
      <c r="O272" s="4"/>
    </row>
    <row r="273" spans="7:15" ht="12.75">
      <c r="G273" s="2"/>
      <c r="H273" s="2"/>
      <c r="I273" s="4"/>
      <c r="J273" s="4"/>
      <c r="K273" s="4"/>
      <c r="L273" s="4"/>
      <c r="M273" s="4"/>
      <c r="N273" s="4"/>
      <c r="O273" s="4"/>
    </row>
    <row r="274" spans="7:15" ht="12.75">
      <c r="G274" s="2"/>
      <c r="H274" s="2"/>
      <c r="I274" s="4"/>
      <c r="J274" s="4"/>
      <c r="K274" s="4"/>
      <c r="L274" s="4"/>
      <c r="M274" s="4"/>
      <c r="N274" s="4"/>
      <c r="O274" s="4"/>
    </row>
    <row r="275" spans="7:15" ht="12.75">
      <c r="G275" s="2"/>
      <c r="H275" s="2"/>
      <c r="I275" s="4"/>
      <c r="J275" s="4"/>
      <c r="K275" s="4"/>
      <c r="L275" s="4"/>
      <c r="M275" s="4"/>
      <c r="N275" s="4"/>
      <c r="O275" s="4"/>
    </row>
    <row r="276" spans="7:15" ht="12.75">
      <c r="G276" s="2"/>
      <c r="H276" s="2"/>
      <c r="I276" s="4"/>
      <c r="J276" s="4"/>
      <c r="K276" s="4"/>
      <c r="L276" s="4"/>
      <c r="M276" s="4"/>
      <c r="N276" s="4"/>
      <c r="O276" s="4"/>
    </row>
    <row r="277" spans="7:15" ht="12.75">
      <c r="G277" s="2"/>
      <c r="H277" s="2"/>
      <c r="I277" s="4"/>
      <c r="J277" s="4"/>
      <c r="K277" s="4"/>
      <c r="L277" s="4"/>
      <c r="M277" s="4"/>
      <c r="N277" s="4"/>
      <c r="O277" s="4"/>
    </row>
    <row r="278" spans="7:15" ht="12.75">
      <c r="G278" s="2"/>
      <c r="H278" s="2"/>
      <c r="I278" s="4"/>
      <c r="J278" s="4"/>
      <c r="K278" s="4"/>
      <c r="L278" s="4"/>
      <c r="M278" s="4"/>
      <c r="N278" s="4"/>
      <c r="O278" s="4"/>
    </row>
    <row r="279" spans="7:15" ht="12.75">
      <c r="G279" s="2"/>
      <c r="H279" s="2"/>
      <c r="I279" s="4"/>
      <c r="J279" s="4"/>
      <c r="K279" s="4"/>
      <c r="L279" s="4"/>
      <c r="M279" s="4"/>
      <c r="N279" s="4"/>
      <c r="O279" s="4"/>
    </row>
    <row r="280" spans="7:15" ht="12.75">
      <c r="G280" s="2"/>
      <c r="H280" s="2"/>
      <c r="I280" s="4"/>
      <c r="J280" s="4"/>
      <c r="K280" s="4"/>
      <c r="L280" s="4"/>
      <c r="M280" s="4"/>
      <c r="N280" s="4"/>
      <c r="O280" s="4"/>
    </row>
  </sheetData>
  <sheetProtection/>
  <mergeCells count="13">
    <mergeCell ref="B3:B4"/>
    <mergeCell ref="C3:C4"/>
    <mergeCell ref="J3:M3"/>
    <mergeCell ref="D3:D4"/>
    <mergeCell ref="F3:I3"/>
    <mergeCell ref="N3:Q3"/>
    <mergeCell ref="A59:Q59"/>
    <mergeCell ref="R3:U3"/>
    <mergeCell ref="A1:AE1"/>
    <mergeCell ref="V3:Y3"/>
    <mergeCell ref="Z3:AC3"/>
    <mergeCell ref="AD3:AE3"/>
    <mergeCell ref="A3:A4"/>
  </mergeCells>
  <printOptions horizontalCentered="1"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AB74"/>
  <sheetViews>
    <sheetView zoomScalePageLayoutView="0" workbookViewId="0" topLeftCell="A1">
      <pane xSplit="5" ySplit="3" topLeftCell="F4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F36" sqref="F36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25.57421875" style="0" customWidth="1"/>
    <col min="4" max="4" width="0.9921875" style="0" customWidth="1"/>
    <col min="5" max="5" width="4.8515625" style="0" hidden="1" customWidth="1"/>
    <col min="6" max="6" width="5.421875" style="1" customWidth="1"/>
    <col min="14" max="25" width="0" style="0" hidden="1" customWidth="1"/>
  </cols>
  <sheetData>
    <row r="1" spans="1:28" ht="12.75">
      <c r="A1" s="633" t="s">
        <v>162</v>
      </c>
      <c r="B1" s="634"/>
      <c r="C1" s="634"/>
      <c r="D1" s="634"/>
      <c r="E1" s="634"/>
      <c r="F1" s="634"/>
      <c r="G1" s="634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3.5" thickBot="1">
      <c r="A2" s="25"/>
      <c r="B2" s="25"/>
      <c r="C2" s="25"/>
      <c r="D2" s="25"/>
      <c r="E2" s="25"/>
      <c r="F2" s="2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3.5" thickBot="1">
      <c r="A3" s="61" t="s">
        <v>0</v>
      </c>
      <c r="B3" s="62" t="s">
        <v>1</v>
      </c>
      <c r="C3" s="326" t="s">
        <v>164</v>
      </c>
      <c r="D3" s="62"/>
      <c r="E3" s="63" t="s">
        <v>4</v>
      </c>
      <c r="F3" s="85" t="s">
        <v>36</v>
      </c>
      <c r="G3" s="86" t="s">
        <v>49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12" customHeight="1">
      <c r="A4" s="48"/>
      <c r="B4" s="316"/>
      <c r="C4" s="327"/>
      <c r="D4" s="321"/>
      <c r="E4" s="71"/>
      <c r="F4" s="87"/>
      <c r="G4" s="88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12" customHeight="1">
      <c r="A5" s="49"/>
      <c r="B5" s="317"/>
      <c r="C5" s="328"/>
      <c r="D5" s="322"/>
      <c r="E5" s="64"/>
      <c r="F5" s="89"/>
      <c r="G5" s="90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2" customHeight="1">
      <c r="A6" s="49"/>
      <c r="B6" s="318"/>
      <c r="C6" s="329"/>
      <c r="D6" s="323"/>
      <c r="E6" s="64"/>
      <c r="F6" s="89"/>
      <c r="G6" s="9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2" customHeight="1">
      <c r="A7" s="49"/>
      <c r="B7" s="317"/>
      <c r="C7" s="328"/>
      <c r="D7" s="322"/>
      <c r="E7" s="64"/>
      <c r="F7" s="89"/>
      <c r="G7" s="90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ht="12" customHeight="1">
      <c r="A8" s="49"/>
      <c r="B8" s="318"/>
      <c r="C8" s="329"/>
      <c r="D8" s="323"/>
      <c r="E8" s="64"/>
      <c r="F8" s="91"/>
      <c r="G8" s="92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28" ht="12" customHeight="1">
      <c r="A9" s="67"/>
      <c r="B9" s="319"/>
      <c r="C9" s="319"/>
      <c r="D9" s="324"/>
      <c r="E9" s="65"/>
      <c r="F9" s="66"/>
      <c r="G9" s="68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3.5" thickBot="1">
      <c r="A10" s="40"/>
      <c r="B10" s="320"/>
      <c r="C10" s="330"/>
      <c r="D10" s="325"/>
      <c r="E10" s="69"/>
      <c r="F10" s="70"/>
      <c r="G10" s="60"/>
      <c r="H10" s="53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12.75">
      <c r="A11" s="23"/>
      <c r="B11" s="25"/>
      <c r="C11" s="25"/>
      <c r="D11" s="25"/>
      <c r="E11" s="23"/>
      <c r="F11" s="23"/>
      <c r="G11" s="27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12.75">
      <c r="A12" s="23"/>
      <c r="B12" s="25"/>
      <c r="C12" s="25"/>
      <c r="D12" s="25"/>
      <c r="E12" s="23"/>
      <c r="F12" s="23"/>
      <c r="G12" s="27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2.75">
      <c r="A13" s="54"/>
      <c r="B13" s="55"/>
      <c r="C13" s="59"/>
      <c r="D13" s="55"/>
      <c r="E13" s="54"/>
      <c r="F13" s="54"/>
      <c r="G13" s="5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2.75">
      <c r="A14" s="54"/>
      <c r="B14" s="55"/>
      <c r="C14" s="55"/>
      <c r="D14" s="55"/>
      <c r="E14" s="54"/>
      <c r="F14" s="54"/>
      <c r="G14" s="5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2.75">
      <c r="A15" s="55"/>
      <c r="B15" s="55"/>
      <c r="C15" s="55"/>
      <c r="D15" s="55"/>
      <c r="E15" s="54"/>
      <c r="F15" s="57"/>
      <c r="G15" s="57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2.75">
      <c r="A16" s="54"/>
      <c r="B16" s="55"/>
      <c r="C16" s="55"/>
      <c r="D16" s="55"/>
      <c r="E16" s="54"/>
      <c r="F16" s="57"/>
      <c r="G16" s="58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2.75">
      <c r="A17" s="54"/>
      <c r="B17" s="55"/>
      <c r="C17" s="55"/>
      <c r="D17" s="55"/>
      <c r="E17" s="54"/>
      <c r="F17" s="57"/>
      <c r="G17" s="58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2.75">
      <c r="A18" s="54"/>
      <c r="B18" s="55"/>
      <c r="C18" s="55"/>
      <c r="D18" s="55"/>
      <c r="E18" s="54"/>
      <c r="F18" s="57"/>
      <c r="G18" s="58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2.75">
      <c r="A19" s="54"/>
      <c r="B19" s="55"/>
      <c r="C19" s="55"/>
      <c r="D19" s="55"/>
      <c r="E19" s="54"/>
      <c r="F19" s="57"/>
      <c r="G19" s="58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2.75">
      <c r="A20" s="54"/>
      <c r="B20" s="55"/>
      <c r="C20" s="55"/>
      <c r="D20" s="55"/>
      <c r="E20" s="54"/>
      <c r="F20" s="57"/>
      <c r="G20" s="58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2.75">
      <c r="A21" s="54"/>
      <c r="B21" s="55"/>
      <c r="C21" s="55"/>
      <c r="D21" s="55"/>
      <c r="E21" s="54"/>
      <c r="F21" s="57"/>
      <c r="G21" s="58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2.75">
      <c r="A22" s="23"/>
      <c r="B22" s="25"/>
      <c r="C22" s="25"/>
      <c r="D22" s="25"/>
      <c r="E22" s="23"/>
      <c r="F22" s="23"/>
      <c r="G22" s="27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2.75">
      <c r="A23" s="23"/>
      <c r="B23" s="25"/>
      <c r="C23" s="25"/>
      <c r="D23" s="25"/>
      <c r="E23" s="23"/>
      <c r="F23" s="23"/>
      <c r="G23" s="27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2.75">
      <c r="A24" s="33"/>
      <c r="B24" s="34"/>
      <c r="C24" s="34"/>
      <c r="D24" s="34"/>
      <c r="E24" s="21"/>
      <c r="F24" s="21"/>
      <c r="G24" s="22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ht="12.75">
      <c r="A25" s="35"/>
      <c r="B25" s="25"/>
      <c r="C25" s="25"/>
      <c r="D25" s="25"/>
      <c r="E25" s="23"/>
      <c r="F25" s="23"/>
      <c r="G25" s="27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2.75">
      <c r="A26" s="35"/>
      <c r="B26" s="25"/>
      <c r="C26" s="25"/>
      <c r="D26" s="25"/>
      <c r="E26" s="23"/>
      <c r="F26" s="23"/>
      <c r="G26" s="27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12.75">
      <c r="A27" s="23"/>
      <c r="B27" s="25"/>
      <c r="C27" s="25"/>
      <c r="D27" s="25"/>
      <c r="E27" s="23"/>
      <c r="F27" s="23"/>
      <c r="G27" s="27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2.75">
      <c r="A28" s="23"/>
      <c r="B28" s="25"/>
      <c r="C28" s="25"/>
      <c r="D28" s="25"/>
      <c r="E28" s="23"/>
      <c r="F28" s="23"/>
      <c r="G28" s="27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2.75">
      <c r="A29" s="23"/>
      <c r="B29" s="25"/>
      <c r="C29" s="25"/>
      <c r="D29" s="25"/>
      <c r="E29" s="23"/>
      <c r="F29" s="23"/>
      <c r="G29" s="27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2.75">
      <c r="A30" s="23"/>
      <c r="B30" s="25"/>
      <c r="C30" s="25"/>
      <c r="D30" s="25"/>
      <c r="E30" s="23"/>
      <c r="F30" s="23"/>
      <c r="G30" s="27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2.75">
      <c r="A31" s="23"/>
      <c r="B31" s="25"/>
      <c r="C31" s="25"/>
      <c r="D31" s="25"/>
      <c r="E31" s="23"/>
      <c r="F31" s="23"/>
      <c r="G31" s="27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2.75">
      <c r="A32" s="23"/>
      <c r="B32" s="25"/>
      <c r="C32" s="25"/>
      <c r="D32" s="25"/>
      <c r="E32" s="23"/>
      <c r="F32" s="23"/>
      <c r="G32" s="27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2.75">
      <c r="A33" s="25"/>
      <c r="B33" s="25"/>
      <c r="C33" s="25"/>
      <c r="D33" s="25"/>
      <c r="E33" s="23"/>
      <c r="F33" s="23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2.75">
      <c r="A34" s="25"/>
      <c r="B34" s="25"/>
      <c r="C34" s="25"/>
      <c r="D34" s="25"/>
      <c r="E34" s="23"/>
      <c r="F34" s="23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2.75">
      <c r="A35" s="25"/>
      <c r="B35" s="25"/>
      <c r="C35" s="25"/>
      <c r="D35" s="25"/>
      <c r="E35" s="23"/>
      <c r="F35" s="23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2.75">
      <c r="A36" s="25"/>
      <c r="B36" s="25"/>
      <c r="C36" s="25"/>
      <c r="D36" s="25"/>
      <c r="E36" s="23"/>
      <c r="F36" s="23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2.75">
      <c r="A37" s="25"/>
      <c r="B37" s="25"/>
      <c r="C37" s="25"/>
      <c r="D37" s="25"/>
      <c r="E37" s="23"/>
      <c r="F37" s="23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2.75">
      <c r="A38" s="25"/>
      <c r="B38" s="25"/>
      <c r="C38" s="25"/>
      <c r="D38" s="25"/>
      <c r="E38" s="23"/>
      <c r="F38" s="23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2.75">
      <c r="A39" s="25"/>
      <c r="B39" s="25"/>
      <c r="C39" s="25"/>
      <c r="D39" s="25"/>
      <c r="E39" s="23"/>
      <c r="F39" s="23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12.75">
      <c r="A40" s="25"/>
      <c r="B40" s="25"/>
      <c r="C40" s="25"/>
      <c r="D40" s="25"/>
      <c r="E40" s="23"/>
      <c r="F40" s="23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2.75">
      <c r="A41" s="25"/>
      <c r="B41" s="25"/>
      <c r="C41" s="25"/>
      <c r="D41" s="25"/>
      <c r="E41" s="23"/>
      <c r="F41" s="23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2.75">
      <c r="A42" s="25"/>
      <c r="B42" s="25"/>
      <c r="C42" s="25"/>
      <c r="D42" s="25"/>
      <c r="E42" s="23"/>
      <c r="F42" s="23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ht="12.75">
      <c r="A43" s="25"/>
      <c r="B43" s="25"/>
      <c r="C43" s="25"/>
      <c r="D43" s="25"/>
      <c r="E43" s="23"/>
      <c r="F43" s="23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ht="12.75">
      <c r="A44" s="25"/>
      <c r="B44" s="25"/>
      <c r="C44" s="25"/>
      <c r="D44" s="25"/>
      <c r="E44" s="23"/>
      <c r="F44" s="23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ht="12.75">
      <c r="A45" s="25"/>
      <c r="B45" s="25"/>
      <c r="C45" s="25"/>
      <c r="D45" s="25"/>
      <c r="E45" s="23"/>
      <c r="F45" s="23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12.75">
      <c r="A46" s="25"/>
      <c r="B46" s="25"/>
      <c r="C46" s="25"/>
      <c r="D46" s="25"/>
      <c r="E46" s="23"/>
      <c r="F46" s="23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ht="12.75">
      <c r="A47" s="25"/>
      <c r="B47" s="25"/>
      <c r="C47" s="25"/>
      <c r="D47" s="25"/>
      <c r="E47" s="23"/>
      <c r="F47" s="23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12.75">
      <c r="A48" s="25"/>
      <c r="B48" s="25"/>
      <c r="C48" s="25"/>
      <c r="D48" s="25"/>
      <c r="E48" s="23"/>
      <c r="F48" s="23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2.75">
      <c r="A49" s="25"/>
      <c r="B49" s="25"/>
      <c r="C49" s="25"/>
      <c r="D49" s="25"/>
      <c r="E49" s="23"/>
      <c r="F49" s="23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2.75">
      <c r="A50" s="25"/>
      <c r="B50" s="25"/>
      <c r="C50" s="25"/>
      <c r="D50" s="25"/>
      <c r="E50" s="23"/>
      <c r="F50" s="23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2.75">
      <c r="A51" s="25"/>
      <c r="B51" s="25"/>
      <c r="C51" s="25"/>
      <c r="D51" s="25"/>
      <c r="E51" s="23"/>
      <c r="F51" s="23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ht="12.75">
      <c r="A52" s="25"/>
      <c r="B52" s="25"/>
      <c r="C52" s="25"/>
      <c r="D52" s="25"/>
      <c r="E52" s="23"/>
      <c r="F52" s="23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ht="12.75">
      <c r="A53" s="25"/>
      <c r="B53" s="25"/>
      <c r="C53" s="25"/>
      <c r="D53" s="25"/>
      <c r="E53" s="23"/>
      <c r="F53" s="23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ht="22.5" customHeight="1">
      <c r="A54" s="25"/>
      <c r="B54" s="25"/>
      <c r="C54" s="25"/>
      <c r="D54" s="25"/>
      <c r="E54" s="25"/>
      <c r="F54" s="23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ht="21.75" customHeight="1">
      <c r="A55" s="25"/>
      <c r="B55" s="25"/>
      <c r="C55" s="25"/>
      <c r="D55" s="25"/>
      <c r="E55" s="25"/>
      <c r="F55" s="23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ht="12.75">
      <c r="A56" s="25"/>
      <c r="B56" s="25"/>
      <c r="C56" s="25"/>
      <c r="D56" s="25"/>
      <c r="E56" s="25"/>
      <c r="F56" s="23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ht="12.75">
      <c r="A57" s="25"/>
      <c r="B57" s="25"/>
      <c r="C57" s="25"/>
      <c r="D57" s="25"/>
      <c r="E57" s="25"/>
      <c r="F57" s="23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ht="12.75">
      <c r="A58" s="25"/>
      <c r="B58" s="25"/>
      <c r="C58" s="25"/>
      <c r="D58" s="25"/>
      <c r="E58" s="25"/>
      <c r="F58" s="23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ht="12.75">
      <c r="A59" s="25"/>
      <c r="B59" s="25"/>
      <c r="C59" s="25"/>
      <c r="D59" s="25"/>
      <c r="E59" s="25"/>
      <c r="F59" s="23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ht="12.75">
      <c r="A60" s="25"/>
      <c r="B60" s="25"/>
      <c r="C60" s="25"/>
      <c r="D60" s="25"/>
      <c r="E60" s="25"/>
      <c r="F60" s="23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ht="12.75">
      <c r="A61" s="25"/>
      <c r="B61" s="25"/>
      <c r="C61" s="25"/>
      <c r="D61" s="25"/>
      <c r="E61" s="25"/>
      <c r="F61" s="23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ht="12.75">
      <c r="A62" s="25"/>
      <c r="B62" s="25"/>
      <c r="C62" s="25"/>
      <c r="D62" s="25"/>
      <c r="E62" s="25"/>
      <c r="F62" s="23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ht="12.75">
      <c r="A63" s="25"/>
      <c r="B63" s="25"/>
      <c r="C63" s="25"/>
      <c r="D63" s="25"/>
      <c r="E63" s="25"/>
      <c r="F63" s="23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ht="12.75">
      <c r="A64" s="25"/>
      <c r="B64" s="25"/>
      <c r="C64" s="25"/>
      <c r="D64" s="25"/>
      <c r="E64" s="25"/>
      <c r="F64" s="23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ht="12.75">
      <c r="A65" s="25"/>
      <c r="B65" s="25"/>
      <c r="C65" s="25"/>
      <c r="D65" s="25"/>
      <c r="E65" s="25"/>
      <c r="F65" s="23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ht="12.75">
      <c r="A66" s="25"/>
      <c r="B66" s="25"/>
      <c r="C66" s="25"/>
      <c r="D66" s="25"/>
      <c r="E66" s="25"/>
      <c r="F66" s="23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:28" ht="12.75">
      <c r="A67" s="25"/>
      <c r="B67" s="25"/>
      <c r="C67" s="25"/>
      <c r="D67" s="25"/>
      <c r="E67" s="25"/>
      <c r="F67" s="23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ht="12.75">
      <c r="A68" s="25"/>
      <c r="B68" s="25"/>
      <c r="C68" s="25"/>
      <c r="D68" s="25"/>
      <c r="E68" s="25"/>
      <c r="F68" s="23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ht="12.75">
      <c r="A69" s="25"/>
      <c r="B69" s="25"/>
      <c r="C69" s="25"/>
      <c r="D69" s="25"/>
      <c r="E69" s="25"/>
      <c r="F69" s="23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ht="12.75">
      <c r="A70" s="25"/>
      <c r="B70" s="25"/>
      <c r="C70" s="25"/>
      <c r="D70" s="25"/>
      <c r="E70" s="25"/>
      <c r="F70" s="23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ht="12.75">
      <c r="A71" s="25"/>
      <c r="B71" s="25"/>
      <c r="C71" s="25"/>
      <c r="D71" s="25"/>
      <c r="E71" s="25"/>
      <c r="F71" s="23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:28" ht="12.75">
      <c r="A72" s="25"/>
      <c r="B72" s="25"/>
      <c r="C72" s="25"/>
      <c r="D72" s="25"/>
      <c r="E72" s="25"/>
      <c r="F72" s="23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:28" ht="12.75">
      <c r="A73" s="25"/>
      <c r="B73" s="25"/>
      <c r="C73" s="25"/>
      <c r="D73" s="25"/>
      <c r="E73" s="25"/>
      <c r="F73" s="23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:28" ht="12.75">
      <c r="A74" s="25"/>
      <c r="B74" s="25"/>
      <c r="C74" s="25"/>
      <c r="D74" s="25"/>
      <c r="E74" s="25"/>
      <c r="F74" s="23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</sheetData>
  <sheetProtection/>
  <mergeCells count="1">
    <mergeCell ref="A1:G1"/>
  </mergeCells>
  <printOptions horizontalCentered="1" verticalCentered="1"/>
  <pageMargins left="1" right="1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hirscher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k.hirscher</dc:creator>
  <cp:keywords/>
  <dc:description/>
  <cp:lastModifiedBy>Elisabeth Engel</cp:lastModifiedBy>
  <cp:lastPrinted>2015-03-09T08:56:24Z</cp:lastPrinted>
  <dcterms:created xsi:type="dcterms:W3CDTF">2001-10-11T07:58:26Z</dcterms:created>
  <dcterms:modified xsi:type="dcterms:W3CDTF">2015-10-29T12:07:13Z</dcterms:modified>
  <cp:category/>
  <cp:version/>
  <cp:contentType/>
  <cp:contentStatus/>
</cp:coreProperties>
</file>