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460" windowWidth="32767" windowHeight="26720" activeTab="0"/>
  </bookViews>
  <sheets>
    <sheet name="Deckblatt" sheetId="1" r:id="rId1"/>
    <sheet name="Dialog" sheetId="2" state="hidden" r:id="rId2"/>
    <sheet name="Reisegb. Abrechnung" sheetId="3" r:id="rId3"/>
    <sheet name="Index" sheetId="4" r:id="rId4"/>
    <sheet name="KW" sheetId="5" state="veryHidden" r:id="rId5"/>
  </sheets>
  <definedNames>
    <definedName name="_xlfn.SINGLE" hidden="1">#NAME?</definedName>
    <definedName name="_xlnm.Print_Area" localSheetId="2">'Reisegb. Abrechnung'!$A$1:$Q$28</definedName>
    <definedName name="Z_8265BE77_C6C7_44EE_8E48_D89E90B54F65_.wvu.Cols" localSheetId="0" hidden="1">'Deckblatt'!$AL:$IV</definedName>
    <definedName name="Z_8265BE77_C6C7_44EE_8E48_D89E90B54F65_.wvu.Cols" localSheetId="3" hidden="1">'Index'!$J:$IV</definedName>
    <definedName name="Z_8265BE77_C6C7_44EE_8E48_D89E90B54F65_.wvu.Cols" localSheetId="4" hidden="1">'KW'!$Z:$Z</definedName>
    <definedName name="Z_8265BE77_C6C7_44EE_8E48_D89E90B54F65_.wvu.Cols" localSheetId="2" hidden="1">'Reisegb. Abrechnung'!$F:$F,'Reisegb. Abrechnung'!$S:$IV</definedName>
    <definedName name="Z_8265BE77_C6C7_44EE_8E48_D89E90B54F65_.wvu.PrintArea" localSheetId="2" hidden="1">'Reisegb. Abrechnung'!$A$1:$Q$28</definedName>
    <definedName name="Z_8265BE77_C6C7_44EE_8E48_D89E90B54F65_.wvu.Rows" localSheetId="0" hidden="1">'Deckblatt'!$62:$65536,'Deckblatt'!$32:$32</definedName>
    <definedName name="Z_8265BE77_C6C7_44EE_8E48_D89E90B54F65_.wvu.Rows" localSheetId="3" hidden="1">'Index'!$706:$65536,'Index'!$701:$704</definedName>
    <definedName name="Z_8265BE77_C6C7_44EE_8E48_D89E90B54F65_.wvu.Rows" localSheetId="2" hidden="1">'Reisegb. Abrechnung'!$35:$65532,'Reisegb. Abrechnung'!$33:$34</definedName>
  </definedNames>
  <calcPr fullCalcOnLoad="1"/>
</workbook>
</file>

<file path=xl/sharedStrings.xml><?xml version="1.0" encoding="utf-8"?>
<sst xmlns="http://schemas.openxmlformats.org/spreadsheetml/2006/main" count="206" uniqueCount="191">
  <si>
    <t>Bezeichnung und Anschrift der Stammschule</t>
  </si>
  <si>
    <t>H</t>
  </si>
  <si>
    <t>Ansatz</t>
  </si>
  <si>
    <t>Post</t>
  </si>
  <si>
    <t>Kostenstelle</t>
  </si>
  <si>
    <t>Personal Nr.</t>
  </si>
  <si>
    <t>Wohnanschrift</t>
  </si>
  <si>
    <t>Gesamtbetrag:</t>
  </si>
  <si>
    <t>Datum/Unterschrift d. Rechnungslegers/in</t>
  </si>
  <si>
    <t>a)</t>
  </si>
  <si>
    <t>b)</t>
  </si>
  <si>
    <t>das dienstliche Interesse für die allfällige Benützung des eigenen</t>
  </si>
  <si>
    <t>Kfz gem. § 10(2) RGV,</t>
  </si>
  <si>
    <t>An die</t>
  </si>
  <si>
    <t>Betrag</t>
  </si>
  <si>
    <t>Zusammenstellung der Reisegebühren</t>
  </si>
  <si>
    <t>Summe</t>
  </si>
  <si>
    <t>Freie Verpflegung</t>
  </si>
  <si>
    <t>Freie Unterkunft</t>
  </si>
  <si>
    <t>km</t>
  </si>
  <si>
    <t>Tagesgebühren</t>
  </si>
  <si>
    <t>Nächtigungs-
gebühren</t>
  </si>
  <si>
    <t>Datum</t>
  </si>
  <si>
    <t>Beginn/Ende der Dienstreise (Uhrzeit) bei öffentl. Verkehrsmitteln fahrplanmäßig</t>
  </si>
  <si>
    <t>Ort, Beginn, Ende und Kursbezeichnung
bzw. Art der Tagung
mit Streckenangabe</t>
  </si>
  <si>
    <t>Ver-
kehrs-
mittel</t>
  </si>
  <si>
    <t xml:space="preserve">Reise-    kosten </t>
  </si>
  <si>
    <t>Zeitzurechnung</t>
  </si>
  <si>
    <t>Ausbleibe-
zeit</t>
  </si>
  <si>
    <t>Tarif (1,2)</t>
  </si>
  <si>
    <t>lt. Tarif</t>
  </si>
  <si>
    <t>Anmerkung</t>
  </si>
  <si>
    <t>Abfahrt</t>
  </si>
  <si>
    <t>Ankunft</t>
  </si>
  <si>
    <t>Tage</t>
  </si>
  <si>
    <t>Stunden</t>
  </si>
  <si>
    <t>PKW</t>
  </si>
  <si>
    <t>Referenz</t>
  </si>
  <si>
    <t>Gesamt</t>
  </si>
  <si>
    <t>Mehrtägig</t>
  </si>
  <si>
    <t>Angaben in diese Zeile schreiben</t>
  </si>
  <si>
    <t>Text</t>
  </si>
  <si>
    <t>Kürzel</t>
  </si>
  <si>
    <t>ÖBB</t>
  </si>
  <si>
    <t>Pkw Privat</t>
  </si>
  <si>
    <t>Pkw Privat mit 1 Beifahrer</t>
  </si>
  <si>
    <t>PKW1</t>
  </si>
  <si>
    <t>Pkw Privat mit 2 Beifahrern</t>
  </si>
  <si>
    <t>PKW2</t>
  </si>
  <si>
    <t>Pkw Privat mit 3 Beifahrern</t>
  </si>
  <si>
    <t>PKW3</t>
  </si>
  <si>
    <t>Pkw Privat mit 4 Beifahrern</t>
  </si>
  <si>
    <t>PKW4</t>
  </si>
  <si>
    <t>M1</t>
  </si>
  <si>
    <t>Gebührenstufe:</t>
  </si>
  <si>
    <t>Tarif 1</t>
  </si>
  <si>
    <t>Tarif 2</t>
  </si>
  <si>
    <t>M2</t>
  </si>
  <si>
    <t>M3</t>
  </si>
  <si>
    <t>2a, 2b</t>
  </si>
  <si>
    <t>M4</t>
  </si>
  <si>
    <t>K - kleine Zeitzurechnung</t>
  </si>
  <si>
    <t>G - große Zeitzurechnung</t>
  </si>
  <si>
    <t>Grundsätzlich gilt die kleine Zeitzurechnung,
nur in Ausnahmefällen kann eine große
Zeitzurechnung gewährt werden!</t>
  </si>
  <si>
    <t xml:space="preserve">Riviera </t>
  </si>
  <si>
    <t>SVV1</t>
  </si>
  <si>
    <t>SVV2</t>
  </si>
  <si>
    <t>SVV3</t>
  </si>
  <si>
    <t>SVV4</t>
  </si>
  <si>
    <t>SVV5</t>
  </si>
  <si>
    <t>SVV6</t>
  </si>
  <si>
    <t>SVV7</t>
  </si>
  <si>
    <t>SVV8</t>
  </si>
  <si>
    <t>SVV9</t>
  </si>
  <si>
    <t>SVV10</t>
  </si>
  <si>
    <t>SVV11</t>
  </si>
  <si>
    <t>SVV12</t>
  </si>
  <si>
    <t>SVV13</t>
  </si>
  <si>
    <t>SVV14</t>
  </si>
  <si>
    <t>SVV15</t>
  </si>
  <si>
    <t>SVV16</t>
  </si>
  <si>
    <t>SVV17</t>
  </si>
  <si>
    <t>SVV18</t>
  </si>
  <si>
    <t>SVV19</t>
  </si>
  <si>
    <t>SVV20</t>
  </si>
  <si>
    <t>SVV21</t>
  </si>
  <si>
    <t>SVV22</t>
  </si>
  <si>
    <t>SVV23</t>
  </si>
  <si>
    <t>SVV24</t>
  </si>
  <si>
    <t>SVV25</t>
  </si>
  <si>
    <t>SVV26</t>
  </si>
  <si>
    <t>SVV27</t>
  </si>
  <si>
    <t>SVV28</t>
  </si>
  <si>
    <t>SVV29</t>
  </si>
  <si>
    <t>SVV30</t>
  </si>
  <si>
    <t>SVV31</t>
  </si>
  <si>
    <t>SVV32</t>
  </si>
  <si>
    <t>SVV33</t>
  </si>
  <si>
    <t>SVV34</t>
  </si>
  <si>
    <t>SVV35</t>
  </si>
  <si>
    <t>SVV36</t>
  </si>
  <si>
    <t>SVV37</t>
  </si>
  <si>
    <t>SVV38</t>
  </si>
  <si>
    <t>SVV39</t>
  </si>
  <si>
    <t>SVV40</t>
  </si>
  <si>
    <t>SVV41</t>
  </si>
  <si>
    <t>SVV</t>
  </si>
  <si>
    <t>km/
Zone</t>
  </si>
  <si>
    <t>€</t>
  </si>
  <si>
    <t>€/km</t>
  </si>
  <si>
    <t>Endsumme: €</t>
  </si>
  <si>
    <t>B</t>
  </si>
  <si>
    <t>Businesscard</t>
  </si>
  <si>
    <t>Verwendete Businesscard (keine Businesscards von Personalv.)</t>
  </si>
  <si>
    <t>Amtes der Salzburger Landesregierung</t>
  </si>
  <si>
    <t>Salzburger Verkehrsverbund - Zone 1 bis 41</t>
  </si>
  <si>
    <t>Eingangsstempel der Stammschule mit Datum:</t>
  </si>
  <si>
    <t xml:space="preserve">(Für die Richtigkeit und Vollständigkeit der Angaben in der Reiserechnung </t>
  </si>
  <si>
    <t>ist gemäß § 37 RGV der/die RechnungslegerIn verantwortlich.)</t>
  </si>
  <si>
    <t>1.) Rechnungslegung</t>
  </si>
  <si>
    <t>(**)</t>
  </si>
  <si>
    <r>
      <t xml:space="preserve">lt. Tarif/Hotel-rechnung 
</t>
    </r>
    <r>
      <rPr>
        <b/>
        <sz val="8"/>
        <color indexed="32"/>
        <rFont val="Arial"/>
        <family val="2"/>
      </rPr>
      <t>(***)</t>
    </r>
  </si>
  <si>
    <r>
      <t xml:space="preserve">Nebenbe-
bühren,
sonstige Vergütun-   gen
</t>
    </r>
    <r>
      <rPr>
        <b/>
        <sz val="8"/>
        <color indexed="32"/>
        <rFont val="Arial"/>
        <family val="2"/>
      </rPr>
      <t>(***)</t>
    </r>
  </si>
  <si>
    <t>steuerrechtliche Hinzurechnung</t>
  </si>
  <si>
    <t>Auszahlungsbetrag EUR</t>
  </si>
  <si>
    <t>2.) Bestätigung der sachlichen Richtigkeit der Reiserechnung</t>
  </si>
  <si>
    <t>Die dienstvorgesetzte Stelle bestätigt</t>
  </si>
  <si>
    <t>die sachliche Richtigkeit der Angaben in der Reiserechnung wie beispielsweise</t>
  </si>
  <si>
    <t xml:space="preserve">die Übereinstimmung mit dem Dienstreiseauftrag und einschlägiger Erlässe, </t>
  </si>
  <si>
    <t>Die Personalabrechnung wird ersucht, die Auszahlung des dem</t>
  </si>
  <si>
    <t>Rechnungsleger bzw. der Rechnungslegerin gebührenden Betrages</t>
  </si>
  <si>
    <t>zu veranlassen.</t>
  </si>
  <si>
    <t>Stempel und Unterschrift der dienstvorgesetzten Stelle</t>
  </si>
  <si>
    <t>3.) Prüfungsbefund der Personalabrechnung</t>
  </si>
  <si>
    <t>korr.
Summe</t>
  </si>
  <si>
    <t>Datum/Unterschrift des/der Prüfers/in</t>
  </si>
  <si>
    <t>Dienstreisen Inland - FORTBILDUNG/TAGUNGEN</t>
  </si>
  <si>
    <t>Familienname, Vorname, Titel</t>
  </si>
  <si>
    <t>Abfahrt von:
D = Dienststelle
W = Wohnort</t>
  </si>
  <si>
    <t>1-8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</si>
  <si>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</si>
  <si>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</si>
  <si>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</si>
  <si>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</si>
  <si>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</si>
  <si>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</si>
  <si>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</si>
  <si>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</si>
  <si>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</si>
  <si>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</si>
  <si>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</si>
  <si>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</si>
  <si>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</si>
  <si>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</si>
  <si>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</si>
  <si>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</si>
  <si>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</si>
  <si>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</si>
  <si>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</si>
  <si>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</si>
  <si>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</si>
  <si>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</si>
  <si>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</si>
  <si>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</si>
  <si>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</si>
  <si>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</si>
  <si>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</si>
  <si>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</si>
  <si>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</si>
  <si>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</si>
  <si>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</si>
  <si>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</si>
  <si>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</si>
  <si>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</si>
  <si>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</si>
  <si>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</si>
  <si>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</si>
  <si>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</si>
  <si>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</si>
  <si>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</si>
  <si>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</si>
  <si>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58</t>
  </si>
  <si>
    <t>59</t>
  </si>
  <si>
    <t>60</t>
  </si>
  <si>
    <t>61</t>
  </si>
  <si>
    <t>640 und alle weiteren</t>
  </si>
  <si>
    <t>öffVM
ohne Beleg</t>
  </si>
  <si>
    <t>Fachgruppe Personal des</t>
  </si>
  <si>
    <t>Version 01.10.2017</t>
  </si>
  <si>
    <t>Referat 0/44 - Personalabrechnung</t>
  </si>
  <si>
    <t xml:space="preserve">
*** Kostenersatz erfolgt nur gegen Vorlage der Originalbelege (sonst Abgeltung lt. Tarif)
**** bitte ggf. Namen der dienstl.Mitfahrer(innen) anführen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</si>
</sst>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"/>
    <numFmt numFmtId="172" formatCode="dd/mm"/>
    <numFmt numFmtId="173" formatCode=";;;"/>
    <numFmt numFmtId="174" formatCode="[hh]:mm"/>
  </numFmts>
  <fonts count="84">
    <font>
      <sz val="10"/>
      <name val="Arial"/>
      <family val="0"/>
    </font>
    <font>
      <sz val="11"/>
      <color indexed="8"/>
      <name val="Trebuchet MS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32"/>
      <name val="Arial"/>
      <family val="2"/>
    </font>
    <font>
      <sz val="8"/>
      <color indexed="32"/>
      <name val="Arial"/>
      <family val="2"/>
    </font>
    <font>
      <sz val="10"/>
      <name val="MS Sans Serif"/>
      <family val="2"/>
    </font>
    <font>
      <sz val="8.5"/>
      <name val="MS Sans Serif"/>
      <family val="2"/>
    </font>
    <font>
      <b/>
      <sz val="10"/>
      <name val="MS Sans Serif"/>
      <family val="2"/>
    </font>
    <font>
      <b/>
      <sz val="13.5"/>
      <name val="MS Sans Serif"/>
      <family val="2"/>
    </font>
    <font>
      <b/>
      <sz val="8.5"/>
      <name val="MS Sans Serif"/>
      <family val="2"/>
    </font>
    <font>
      <b/>
      <sz val="12"/>
      <name val="MS Sans Serif"/>
      <family val="2"/>
    </font>
    <font>
      <sz val="7"/>
      <name val="MS Sans Serif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32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10"/>
      <color indexed="32"/>
      <name val="Arial"/>
      <family val="2"/>
    </font>
    <font>
      <sz val="9"/>
      <color indexed="32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b/>
      <u val="single"/>
      <sz val="12"/>
      <color indexed="39"/>
      <name val="Arial"/>
      <family val="2"/>
    </font>
    <font>
      <b/>
      <u val="single"/>
      <sz val="10"/>
      <color indexed="21"/>
      <name val="Arial"/>
      <family val="2"/>
    </font>
    <font>
      <u val="single"/>
      <sz val="10"/>
      <color indexed="2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8"/>
      <color indexed="54"/>
      <name val="Arial"/>
      <family val="2"/>
    </font>
    <font>
      <b/>
      <sz val="8"/>
      <color indexed="3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9"/>
      <name val="Trebuchet MS"/>
      <family val="2"/>
    </font>
    <font>
      <b/>
      <sz val="11"/>
      <color indexed="63"/>
      <name val="Trebuchet MS"/>
      <family val="2"/>
    </font>
    <font>
      <b/>
      <sz val="11"/>
      <color indexed="10"/>
      <name val="Trebuchet MS"/>
      <family val="2"/>
    </font>
    <font>
      <sz val="11"/>
      <color indexed="62"/>
      <name val="Trebuchet MS"/>
      <family val="2"/>
    </font>
    <font>
      <b/>
      <sz val="11"/>
      <color indexed="8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sz val="11"/>
      <color indexed="19"/>
      <name val="Trebuchet MS"/>
      <family val="2"/>
    </font>
    <font>
      <sz val="11"/>
      <color indexed="20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Trebuchet MS"/>
      <family val="2"/>
    </font>
    <font>
      <b/>
      <sz val="13"/>
      <color indexed="62"/>
      <name val="Trebuchet MS"/>
      <family val="2"/>
    </font>
    <font>
      <b/>
      <sz val="11"/>
      <color indexed="62"/>
      <name val="Trebuchet MS"/>
      <family val="2"/>
    </font>
    <font>
      <sz val="11"/>
      <color indexed="10"/>
      <name val="Trebuchet MS"/>
      <family val="2"/>
    </font>
    <font>
      <b/>
      <sz val="11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10"/>
      <name val="Trebuchet MS"/>
      <family val="2"/>
    </font>
    <font>
      <sz val="13"/>
      <name val="Lucida Grande"/>
      <family val="0"/>
    </font>
    <font>
      <u val="single"/>
      <sz val="11"/>
      <color indexed="8"/>
      <name val="Arial"/>
      <family val="0"/>
    </font>
    <font>
      <sz val="10"/>
      <color indexed="8"/>
      <name val="Courier New"/>
      <family val="0"/>
    </font>
    <font>
      <sz val="9"/>
      <color indexed="8"/>
      <name val="Courier New"/>
      <family val="0"/>
    </font>
    <font>
      <b/>
      <sz val="9"/>
      <color indexed="8"/>
      <name val="Arial"/>
      <family val="0"/>
    </font>
    <font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sz val="11"/>
      <color rgb="FF3F3F76"/>
      <name val="Trebuchet MS"/>
      <family val="2"/>
    </font>
    <font>
      <b/>
      <sz val="11"/>
      <color theme="1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sz val="11"/>
      <color rgb="FF9C6500"/>
      <name val="Trebuchet MS"/>
      <family val="2"/>
    </font>
    <font>
      <sz val="11"/>
      <color rgb="FF9C0006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FA7D00"/>
      <name val="Trebuchet MS"/>
      <family val="2"/>
    </font>
    <font>
      <sz val="11"/>
      <color rgb="FFFF0000"/>
      <name val="Trebuchet MS"/>
      <family val="2"/>
    </font>
    <font>
      <b/>
      <sz val="11"/>
      <color theme="0"/>
      <name val="Trebuchet MS"/>
      <family val="2"/>
    </font>
    <font>
      <sz val="10"/>
      <color theme="1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6" borderId="2" applyNumberFormat="0" applyAlignment="0" applyProtection="0"/>
    <xf numFmtId="41" fontId="0" fillId="0" borderId="0" applyFont="0" applyFill="0" applyBorder="0" applyAlignment="0" applyProtection="0"/>
    <xf numFmtId="0" fontId="68" fillId="27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43" fontId="0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7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64" fillId="0" borderId="0">
      <alignment/>
      <protection/>
    </xf>
    <xf numFmtId="0" fontId="9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2" borderId="9" applyNumberFormat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9" fillId="0" borderId="10" xfId="53" applyFont="1" applyBorder="1" applyProtection="1">
      <alignment/>
      <protection hidden="1"/>
    </xf>
    <xf numFmtId="0" fontId="9" fillId="0" borderId="11" xfId="53" applyBorder="1" applyProtection="1">
      <alignment/>
      <protection hidden="1"/>
    </xf>
    <xf numFmtId="0" fontId="9" fillId="0" borderId="12" xfId="53" applyBorder="1" applyProtection="1">
      <alignment/>
      <protection hidden="1"/>
    </xf>
    <xf numFmtId="0" fontId="9" fillId="0" borderId="0" xfId="53" applyProtection="1">
      <alignment/>
      <protection hidden="1"/>
    </xf>
    <xf numFmtId="0" fontId="11" fillId="0" borderId="13" xfId="53" applyFont="1" applyBorder="1" applyProtection="1">
      <alignment/>
      <protection hidden="1"/>
    </xf>
    <xf numFmtId="0" fontId="9" fillId="0" borderId="0" xfId="53" applyBorder="1" applyProtection="1">
      <alignment/>
      <protection hidden="1"/>
    </xf>
    <xf numFmtId="0" fontId="10" fillId="0" borderId="0" xfId="53" applyFont="1" applyProtection="1">
      <alignment/>
      <protection hidden="1"/>
    </xf>
    <xf numFmtId="0" fontId="9" fillId="0" borderId="14" xfId="53" applyBorder="1" applyProtection="1">
      <alignment/>
      <protection hidden="1"/>
    </xf>
    <xf numFmtId="0" fontId="9" fillId="0" borderId="15" xfId="53" applyBorder="1" applyProtection="1">
      <alignment/>
      <protection hidden="1"/>
    </xf>
    <xf numFmtId="0" fontId="9" fillId="0" borderId="16" xfId="53" applyBorder="1" applyProtection="1">
      <alignment/>
      <protection hidden="1"/>
    </xf>
    <xf numFmtId="0" fontId="12" fillId="0" borderId="0" xfId="53" applyFont="1" applyProtection="1">
      <alignment/>
      <protection hidden="1"/>
    </xf>
    <xf numFmtId="0" fontId="9" fillId="0" borderId="0" xfId="53" applyFont="1" applyProtection="1">
      <alignment/>
      <protection hidden="1"/>
    </xf>
    <xf numFmtId="0" fontId="11" fillId="0" borderId="0" xfId="53" applyFont="1" applyProtection="1">
      <alignment/>
      <protection hidden="1"/>
    </xf>
    <xf numFmtId="0" fontId="9" fillId="0" borderId="17" xfId="53" applyBorder="1" applyProtection="1">
      <alignment/>
      <protection hidden="1"/>
    </xf>
    <xf numFmtId="0" fontId="9" fillId="0" borderId="18" xfId="53" applyBorder="1" applyProtection="1">
      <alignment/>
      <protection hidden="1"/>
    </xf>
    <xf numFmtId="0" fontId="9" fillId="0" borderId="19" xfId="53" applyBorder="1" applyProtection="1">
      <alignment/>
      <protection hidden="1"/>
    </xf>
    <xf numFmtId="0" fontId="9" fillId="0" borderId="20" xfId="53" applyBorder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" fillId="0" borderId="21" xfId="53" applyBorder="1" applyProtection="1">
      <alignment/>
      <protection hidden="1"/>
    </xf>
    <xf numFmtId="0" fontId="9" fillId="0" borderId="13" xfId="53" applyBorder="1" applyProtection="1">
      <alignment/>
      <protection hidden="1"/>
    </xf>
    <xf numFmtId="0" fontId="11" fillId="0" borderId="21" xfId="53" applyFont="1" applyBorder="1" applyProtection="1">
      <alignment/>
      <protection hidden="1"/>
    </xf>
    <xf numFmtId="0" fontId="9" fillId="0" borderId="22" xfId="53" applyBorder="1" applyProtection="1">
      <alignment/>
      <protection hidden="1"/>
    </xf>
    <xf numFmtId="0" fontId="9" fillId="0" borderId="10" xfId="53" applyBorder="1" applyProtection="1">
      <alignment/>
      <protection hidden="1"/>
    </xf>
    <xf numFmtId="0" fontId="14" fillId="0" borderId="15" xfId="53" applyFont="1" applyBorder="1" applyProtection="1">
      <alignment/>
      <protection hidden="1"/>
    </xf>
    <xf numFmtId="0" fontId="9" fillId="0" borderId="15" xfId="53" applyFont="1" applyBorder="1" applyProtection="1">
      <alignment/>
      <protection hidden="1"/>
    </xf>
    <xf numFmtId="0" fontId="9" fillId="0" borderId="15" xfId="53" applyBorder="1" applyAlignment="1" applyProtection="1">
      <alignment horizontal="centerContinuous"/>
      <protection hidden="1"/>
    </xf>
    <xf numFmtId="14" fontId="11" fillId="0" borderId="0" xfId="53" applyNumberFormat="1" applyFont="1" applyBorder="1" applyAlignment="1" applyProtection="1">
      <alignment horizontal="centerContinuous"/>
      <protection hidden="1"/>
    </xf>
    <xf numFmtId="0" fontId="9" fillId="0" borderId="0" xfId="53" applyBorder="1" applyAlignment="1" applyProtection="1">
      <alignment horizontal="centerContinuous"/>
      <protection hidden="1"/>
    </xf>
    <xf numFmtId="4" fontId="5" fillId="0" borderId="0" xfId="0" applyNumberFormat="1" applyFont="1" applyBorder="1" applyAlignment="1" applyProtection="1">
      <alignment horizontal="centerContinuous" wrapText="1"/>
      <protection hidden="1"/>
    </xf>
    <xf numFmtId="0" fontId="9" fillId="0" borderId="0" xfId="53" applyBorder="1" applyAlignment="1" applyProtection="1">
      <alignment/>
      <protection hidden="1"/>
    </xf>
    <xf numFmtId="0" fontId="9" fillId="0" borderId="14" xfId="53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4" fontId="9" fillId="0" borderId="15" xfId="53" applyNumberFormat="1" applyBorder="1" applyAlignment="1" applyProtection="1">
      <alignment horizontal="centerContinuous" wrapText="1"/>
      <protection hidden="1"/>
    </xf>
    <xf numFmtId="0" fontId="9" fillId="0" borderId="15" xfId="53" applyBorder="1" applyAlignment="1" applyProtection="1">
      <alignment/>
      <protection hidden="1"/>
    </xf>
    <xf numFmtId="0" fontId="15" fillId="0" borderId="0" xfId="53" applyFont="1" applyAlignment="1" applyProtection="1">
      <alignment vertical="top"/>
      <protection hidden="1"/>
    </xf>
    <xf numFmtId="0" fontId="9" fillId="0" borderId="23" xfId="53" applyBorder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centerContinuous"/>
      <protection hidden="1"/>
    </xf>
    <xf numFmtId="0" fontId="13" fillId="0" borderId="10" xfId="53" applyFont="1" applyBorder="1" applyProtection="1">
      <alignment/>
      <protection hidden="1"/>
    </xf>
    <xf numFmtId="0" fontId="10" fillId="0" borderId="13" xfId="53" applyFont="1" applyBorder="1" applyProtection="1">
      <alignment/>
      <protection hidden="1"/>
    </xf>
    <xf numFmtId="0" fontId="10" fillId="0" borderId="0" xfId="53" applyFont="1" applyBorder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10" fillId="0" borderId="23" xfId="53" applyFont="1" applyBorder="1" applyProtection="1">
      <alignment/>
      <protection hidden="1"/>
    </xf>
    <xf numFmtId="0" fontId="15" fillId="0" borderId="15" xfId="53" applyFont="1" applyBorder="1" applyAlignment="1" applyProtection="1">
      <alignment horizontal="left" vertical="top"/>
      <protection hidden="1"/>
    </xf>
    <xf numFmtId="0" fontId="15" fillId="0" borderId="15" xfId="53" applyFont="1" applyBorder="1" applyAlignment="1" applyProtection="1">
      <alignment horizontal="left"/>
      <protection hidden="1"/>
    </xf>
    <xf numFmtId="0" fontId="13" fillId="0" borderId="0" xfId="53" applyFont="1" applyBorder="1" applyProtection="1">
      <alignment/>
      <protection hidden="1"/>
    </xf>
    <xf numFmtId="0" fontId="23" fillId="0" borderId="18" xfId="0" applyFont="1" applyBorder="1" applyAlignment="1" applyProtection="1">
      <alignment horizontal="centerContinuous" vertical="center"/>
      <protection hidden="1"/>
    </xf>
    <xf numFmtId="0" fontId="0" fillId="0" borderId="19" xfId="0" applyBorder="1" applyAlignment="1" applyProtection="1">
      <alignment horizontal="centerContinuous" vertical="center"/>
      <protection hidden="1"/>
    </xf>
    <xf numFmtId="0" fontId="0" fillId="0" borderId="20" xfId="0" applyBorder="1" applyAlignment="1" applyProtection="1">
      <alignment horizontal="centerContinuous" vertical="center"/>
      <protection hidden="1"/>
    </xf>
    <xf numFmtId="0" fontId="23" fillId="0" borderId="18" xfId="0" applyFont="1" applyBorder="1" applyAlignment="1" applyProtection="1">
      <alignment horizontal="centerContinuous" vertical="center" wrapText="1"/>
      <protection hidden="1"/>
    </xf>
    <xf numFmtId="0" fontId="23" fillId="0" borderId="10" xfId="0" applyFont="1" applyBorder="1" applyAlignment="1" applyProtection="1">
      <alignment horizontal="centerContinuous" vertical="center"/>
      <protection hidden="1"/>
    </xf>
    <xf numFmtId="0" fontId="0" fillId="0" borderId="11" xfId="0" applyBorder="1" applyAlignment="1" applyProtection="1">
      <alignment horizontal="centerContinuous" vertical="center"/>
      <protection hidden="1"/>
    </xf>
    <xf numFmtId="0" fontId="0" fillId="0" borderId="12" xfId="0" applyBorder="1" applyAlignment="1" applyProtection="1">
      <alignment horizontal="centerContinuous" vertical="center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5" fillId="0" borderId="11" xfId="53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Continuous" wrapText="1"/>
      <protection hidden="1"/>
    </xf>
    <xf numFmtId="0" fontId="0" fillId="0" borderId="0" xfId="0" applyAlignment="1" applyProtection="1">
      <alignment horizontal="centerContinuous"/>
      <protection hidden="1"/>
    </xf>
    <xf numFmtId="0" fontId="2" fillId="33" borderId="18" xfId="0" applyFont="1" applyFill="1" applyBorder="1" applyAlignment="1" applyProtection="1">
      <alignment/>
      <protection hidden="1"/>
    </xf>
    <xf numFmtId="0" fontId="2" fillId="33" borderId="19" xfId="0" applyFont="1" applyFill="1" applyBorder="1" applyAlignment="1" applyProtection="1">
      <alignment/>
      <protection hidden="1"/>
    </xf>
    <xf numFmtId="0" fontId="2" fillId="33" borderId="20" xfId="0" applyFon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2" fontId="2" fillId="34" borderId="17" xfId="0" applyNumberFormat="1" applyFont="1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20" fontId="2" fillId="34" borderId="17" xfId="0" applyNumberFormat="1" applyFont="1" applyFill="1" applyBorder="1" applyAlignment="1" applyProtection="1">
      <alignment/>
      <protection hidden="1"/>
    </xf>
    <xf numFmtId="172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" wrapText="1"/>
      <protection hidden="1"/>
    </xf>
    <xf numFmtId="0" fontId="20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72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right"/>
      <protection hidden="1"/>
    </xf>
    <xf numFmtId="0" fontId="3" fillId="0" borderId="25" xfId="0" applyNumberFormat="1" applyFont="1" applyBorder="1" applyAlignment="1" applyProtection="1">
      <alignment horizontal="right"/>
      <protection hidden="1"/>
    </xf>
    <xf numFmtId="0" fontId="3" fillId="0" borderId="26" xfId="0" applyNumberFormat="1" applyFont="1" applyBorder="1" applyAlignment="1" applyProtection="1">
      <alignment horizontal="right"/>
      <protection hidden="1"/>
    </xf>
    <xf numFmtId="0" fontId="3" fillId="0" borderId="27" xfId="0" applyNumberFormat="1" applyFont="1" applyBorder="1" applyAlignment="1" applyProtection="1">
      <alignment horizontal="centerContinuous" vertical="center"/>
      <protection hidden="1"/>
    </xf>
    <xf numFmtId="0" fontId="3" fillId="0" borderId="28" xfId="0" applyNumberFormat="1" applyFont="1" applyBorder="1" applyAlignment="1" applyProtection="1">
      <alignment horizontal="centerContinuous" vertical="center"/>
      <protection hidden="1"/>
    </xf>
    <xf numFmtId="0" fontId="3" fillId="0" borderId="27" xfId="0" applyNumberFormat="1" applyFont="1" applyBorder="1" applyAlignment="1" applyProtection="1">
      <alignment horizontal="center" wrapText="1"/>
      <protection hidden="1"/>
    </xf>
    <xf numFmtId="172" fontId="8" fillId="0" borderId="29" xfId="0" applyNumberFormat="1" applyFont="1" applyBorder="1" applyAlignment="1" applyProtection="1">
      <alignment horizontal="center" vertical="center"/>
      <protection hidden="1"/>
    </xf>
    <xf numFmtId="0" fontId="8" fillId="0" borderId="30" xfId="0" applyFont="1" applyBorder="1" applyAlignment="1" applyProtection="1">
      <alignment horizontal="centerContinuous" vertical="center" wrapText="1"/>
      <protection hidden="1"/>
    </xf>
    <xf numFmtId="0" fontId="8" fillId="0" borderId="30" xfId="0" applyFont="1" applyBorder="1" applyAlignment="1" applyProtection="1">
      <alignment horizontal="centerContinuous" vertical="center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3" fillId="0" borderId="30" xfId="0" applyNumberFormat="1" applyFont="1" applyBorder="1" applyAlignment="1" applyProtection="1">
      <alignment horizontal="center" vertical="center" wrapText="1"/>
      <protection hidden="1"/>
    </xf>
    <xf numFmtId="0" fontId="8" fillId="0" borderId="29" xfId="0" applyNumberFormat="1" applyFont="1" applyFill="1" applyBorder="1" applyAlignment="1" applyProtection="1">
      <alignment horizontal="center" textRotation="90" wrapText="1"/>
      <protection hidden="1"/>
    </xf>
    <xf numFmtId="0" fontId="3" fillId="0" borderId="31" xfId="0" applyNumberFormat="1" applyFont="1" applyBorder="1" applyAlignment="1" applyProtection="1">
      <alignment horizontal="centerContinuous" vertical="center" wrapText="1"/>
      <protection hidden="1"/>
    </xf>
    <xf numFmtId="0" fontId="3" fillId="0" borderId="32" xfId="0" applyFont="1" applyBorder="1" applyAlignment="1" applyProtection="1">
      <alignment horizontal="centerContinuous" vertical="center" wrapText="1"/>
      <protection hidden="1"/>
    </xf>
    <xf numFmtId="0" fontId="26" fillId="0" borderId="25" xfId="0" applyNumberFormat="1" applyFont="1" applyBorder="1" applyAlignment="1" applyProtection="1">
      <alignment horizontal="center" textRotation="90" wrapText="1"/>
      <protection hidden="1"/>
    </xf>
    <xf numFmtId="0" fontId="8" fillId="0" borderId="33" xfId="0" applyNumberFormat="1" applyFont="1" applyBorder="1" applyAlignment="1" applyProtection="1">
      <alignment horizontal="center" vertical="center" wrapText="1"/>
      <protection hidden="1"/>
    </xf>
    <xf numFmtId="0" fontId="8" fillId="0" borderId="30" xfId="0" applyNumberFormat="1" applyFont="1" applyBorder="1" applyAlignment="1" applyProtection="1">
      <alignment horizontal="center" vertical="center" wrapText="1"/>
      <protection hidden="1"/>
    </xf>
    <xf numFmtId="172" fontId="3" fillId="0" borderId="30" xfId="0" applyNumberFormat="1" applyFont="1" applyBorder="1" applyAlignment="1" applyProtection="1">
      <alignment/>
      <protection hidden="1"/>
    </xf>
    <xf numFmtId="172" fontId="8" fillId="0" borderId="30" xfId="0" applyNumberFormat="1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/>
      <protection hidden="1"/>
    </xf>
    <xf numFmtId="0" fontId="8" fillId="0" borderId="30" xfId="0" applyFont="1" applyBorder="1" applyAlignment="1" applyProtection="1">
      <alignment horizontal="center"/>
      <protection hidden="1"/>
    </xf>
    <xf numFmtId="0" fontId="3" fillId="0" borderId="30" xfId="0" applyNumberFormat="1" applyFont="1" applyBorder="1" applyAlignment="1" applyProtection="1">
      <alignment horizontal="center"/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172" fontId="6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17" fillId="0" borderId="35" xfId="0" applyFont="1" applyBorder="1" applyAlignment="1" applyProtection="1">
      <alignment horizontal="center"/>
      <protection hidden="1"/>
    </xf>
    <xf numFmtId="4" fontId="17" fillId="0" borderId="36" xfId="0" applyNumberFormat="1" applyFont="1" applyBorder="1" applyAlignment="1" applyProtection="1">
      <alignment horizontal="right"/>
      <protection hidden="1"/>
    </xf>
    <xf numFmtId="0" fontId="19" fillId="35" borderId="0" xfId="0" applyNumberFormat="1" applyFont="1" applyFill="1" applyBorder="1" applyAlignment="1" applyProtection="1">
      <alignment horizontal="center"/>
      <protection hidden="1"/>
    </xf>
    <xf numFmtId="0" fontId="19" fillId="35" borderId="0" xfId="0" applyFont="1" applyFill="1" applyBorder="1" applyAlignment="1" applyProtection="1">
      <alignment horizontal="center"/>
      <protection hidden="1"/>
    </xf>
    <xf numFmtId="4" fontId="17" fillId="0" borderId="0" xfId="0" applyNumberFormat="1" applyFont="1" applyBorder="1" applyAlignment="1" applyProtection="1">
      <alignment horizontal="right"/>
      <protection hidden="1"/>
    </xf>
    <xf numFmtId="4" fontId="17" fillId="0" borderId="33" xfId="0" applyNumberFormat="1" applyFont="1" applyBorder="1" applyAlignment="1" applyProtection="1">
      <alignment horizontal="right"/>
      <protection hidden="1"/>
    </xf>
    <xf numFmtId="0" fontId="0" fillId="0" borderId="37" xfId="0" applyFont="1" applyBorder="1" applyAlignment="1" applyProtection="1">
      <alignment/>
      <protection hidden="1"/>
    </xf>
    <xf numFmtId="0" fontId="17" fillId="0" borderId="17" xfId="0" applyFont="1" applyBorder="1" applyAlignment="1" applyProtection="1">
      <alignment horizontal="center"/>
      <protection hidden="1"/>
    </xf>
    <xf numFmtId="4" fontId="17" fillId="0" borderId="38" xfId="0" applyNumberFormat="1" applyFont="1" applyBorder="1" applyAlignment="1" applyProtection="1">
      <alignment horizontal="right"/>
      <protection hidden="1"/>
    </xf>
    <xf numFmtId="0" fontId="7" fillId="0" borderId="0" xfId="0" applyNumberFormat="1" applyFont="1" applyBorder="1" applyAlignment="1" applyProtection="1">
      <alignment horizontal="center"/>
      <protection hidden="1"/>
    </xf>
    <xf numFmtId="0" fontId="6" fillId="0" borderId="0" xfId="0" applyNumberFormat="1" applyFont="1" applyAlignment="1" applyProtection="1">
      <alignment/>
      <protection hidden="1"/>
    </xf>
    <xf numFmtId="0" fontId="5" fillId="0" borderId="27" xfId="0" applyNumberFormat="1" applyFont="1" applyBorder="1" applyAlignment="1" applyProtection="1">
      <alignment/>
      <protection hidden="1"/>
    </xf>
    <xf numFmtId="4" fontId="5" fillId="0" borderId="28" xfId="0" applyNumberFormat="1" applyFont="1" applyBorder="1" applyAlignment="1" applyProtection="1">
      <alignment wrapText="1"/>
      <protection hidden="1"/>
    </xf>
    <xf numFmtId="4" fontId="5" fillId="0" borderId="39" xfId="0" applyNumberFormat="1" applyFont="1" applyBorder="1" applyAlignment="1" applyProtection="1">
      <alignment horizontal="left" wrapText="1"/>
      <protection hidden="1"/>
    </xf>
    <xf numFmtId="0" fontId="0" fillId="0" borderId="40" xfId="0" applyFont="1" applyBorder="1" applyAlignment="1" applyProtection="1">
      <alignment/>
      <protection hidden="1"/>
    </xf>
    <xf numFmtId="0" fontId="17" fillId="0" borderId="41" xfId="0" applyFont="1" applyBorder="1" applyAlignment="1" applyProtection="1">
      <alignment horizontal="center"/>
      <protection hidden="1"/>
    </xf>
    <xf numFmtId="4" fontId="17" fillId="0" borderId="42" xfId="0" applyNumberFormat="1" applyFont="1" applyBorder="1" applyAlignment="1" applyProtection="1">
      <alignment horizontal="right"/>
      <protection hidden="1"/>
    </xf>
    <xf numFmtId="0" fontId="6" fillId="0" borderId="0" xfId="0" applyNumberFormat="1" applyFont="1" applyBorder="1" applyAlignment="1" applyProtection="1">
      <alignment horizontal="center"/>
      <protection hidden="1"/>
    </xf>
    <xf numFmtId="0" fontId="6" fillId="0" borderId="0" xfId="0" applyNumberFormat="1" applyFont="1" applyAlignment="1" applyProtection="1">
      <alignment horizontal="center" wrapText="1"/>
      <protection hidden="1"/>
    </xf>
    <xf numFmtId="14" fontId="3" fillId="0" borderId="0" xfId="0" applyNumberFormat="1" applyFont="1" applyAlignment="1" applyProtection="1">
      <alignment horizontal="centerContinuous"/>
      <protection hidden="1"/>
    </xf>
    <xf numFmtId="0" fontId="6" fillId="0" borderId="0" xfId="0" applyFont="1" applyAlignment="1" applyProtection="1">
      <alignment horizontal="centerContinuous"/>
      <protection hidden="1"/>
    </xf>
    <xf numFmtId="20" fontId="18" fillId="0" borderId="24" xfId="0" applyNumberFormat="1" applyFont="1" applyBorder="1" applyAlignment="1" applyProtection="1">
      <alignment horizontal="center"/>
      <protection hidden="1"/>
    </xf>
    <xf numFmtId="0" fontId="21" fillId="0" borderId="24" xfId="0" applyFont="1" applyBorder="1" applyAlignment="1" applyProtection="1">
      <alignment horizontal="center" wrapText="1"/>
      <protection hidden="1"/>
    </xf>
    <xf numFmtId="0" fontId="8" fillId="0" borderId="24" xfId="0" applyFont="1" applyBorder="1" applyAlignment="1" applyProtection="1">
      <alignment horizontal="center" wrapText="1"/>
      <protection hidden="1"/>
    </xf>
    <xf numFmtId="0" fontId="18" fillId="0" borderId="24" xfId="0" applyFont="1" applyBorder="1" applyAlignment="1" applyProtection="1">
      <alignment horizontal="center"/>
      <protection hidden="1"/>
    </xf>
    <xf numFmtId="0" fontId="16" fillId="0" borderId="24" xfId="0" applyNumberFormat="1" applyFont="1" applyBorder="1" applyAlignment="1" applyProtection="1">
      <alignment horizontal="center"/>
      <protection hidden="1"/>
    </xf>
    <xf numFmtId="0" fontId="18" fillId="0" borderId="24" xfId="0" applyNumberFormat="1" applyFont="1" applyBorder="1" applyAlignment="1" applyProtection="1">
      <alignment horizontal="center"/>
      <protection hidden="1"/>
    </xf>
    <xf numFmtId="0" fontId="18" fillId="0" borderId="24" xfId="0" applyNumberFormat="1" applyFont="1" applyBorder="1" applyAlignment="1" applyProtection="1">
      <alignment horizontal="center" wrapText="1"/>
      <protection hidden="1"/>
    </xf>
    <xf numFmtId="20" fontId="18" fillId="0" borderId="22" xfId="0" applyNumberFormat="1" applyFont="1" applyBorder="1" applyAlignment="1" applyProtection="1">
      <alignment horizontal="center"/>
      <protection hidden="1"/>
    </xf>
    <xf numFmtId="20" fontId="2" fillId="0" borderId="0" xfId="0" applyNumberFormat="1" applyFont="1" applyFill="1" applyBorder="1" applyAlignment="1" applyProtection="1">
      <alignment/>
      <protection hidden="1"/>
    </xf>
    <xf numFmtId="0" fontId="4" fillId="0" borderId="17" xfId="0" applyFont="1" applyBorder="1" applyAlignment="1" applyProtection="1">
      <alignment wrapText="1"/>
      <protection/>
    </xf>
    <xf numFmtId="0" fontId="11" fillId="0" borderId="0" xfId="53" applyFont="1" applyBorder="1" applyAlignment="1" applyProtection="1">
      <alignment/>
      <protection hidden="1"/>
    </xf>
    <xf numFmtId="2" fontId="5" fillId="0" borderId="0" xfId="53" applyNumberFormat="1" applyFont="1" applyBorder="1" applyAlignment="1" applyProtection="1">
      <alignment horizontal="centerContinuous"/>
      <protection hidden="1"/>
    </xf>
    <xf numFmtId="170" fontId="6" fillId="0" borderId="20" xfId="0" applyNumberFormat="1" applyFont="1" applyBorder="1" applyAlignment="1" applyProtection="1">
      <alignment horizontal="right" wrapText="1"/>
      <protection hidden="1"/>
    </xf>
    <xf numFmtId="4" fontId="5" fillId="0" borderId="0" xfId="53" applyNumberFormat="1" applyFont="1" applyBorder="1" applyAlignment="1" applyProtection="1">
      <alignment horizontal="centerContinuous"/>
      <protection hidden="1"/>
    </xf>
    <xf numFmtId="0" fontId="19" fillId="0" borderId="0" xfId="0" applyFont="1" applyAlignment="1" applyProtection="1">
      <alignment/>
      <protection/>
    </xf>
    <xf numFmtId="0" fontId="11" fillId="0" borderId="13" xfId="53" applyFont="1" applyBorder="1" applyProtection="1">
      <alignment/>
      <protection locked="0"/>
    </xf>
    <xf numFmtId="0" fontId="11" fillId="0" borderId="23" xfId="53" applyFont="1" applyBorder="1" applyProtection="1">
      <alignment/>
      <protection locked="0"/>
    </xf>
    <xf numFmtId="0" fontId="14" fillId="0" borderId="23" xfId="53" applyFont="1" applyBorder="1" applyProtection="1">
      <alignment/>
      <protection locked="0"/>
    </xf>
    <xf numFmtId="0" fontId="11" fillId="0" borderId="0" xfId="53" applyFont="1" applyProtection="1">
      <alignment/>
      <protection locked="0"/>
    </xf>
    <xf numFmtId="0" fontId="11" fillId="0" borderId="14" xfId="53" applyFont="1" applyBorder="1" applyProtection="1">
      <alignment/>
      <protection locked="0"/>
    </xf>
    <xf numFmtId="0" fontId="11" fillId="0" borderId="23" xfId="53" applyFont="1" applyBorder="1" applyAlignment="1" applyProtection="1">
      <alignment horizontal="left"/>
      <protection locked="0"/>
    </xf>
    <xf numFmtId="172" fontId="18" fillId="0" borderId="17" xfId="0" applyNumberFormat="1" applyFont="1" applyBorder="1" applyAlignment="1" applyProtection="1">
      <alignment horizontal="center"/>
      <protection locked="0"/>
    </xf>
    <xf numFmtId="20" fontId="18" fillId="0" borderId="17" xfId="0" applyNumberFormat="1" applyFont="1" applyBorder="1" applyAlignment="1" applyProtection="1">
      <alignment horizontal="center"/>
      <protection locked="0"/>
    </xf>
    <xf numFmtId="0" fontId="21" fillId="0" borderId="17" xfId="0" applyFont="1" applyBorder="1" applyAlignment="1" applyProtection="1">
      <alignment horizontal="center" wrapText="1"/>
      <protection locked="0"/>
    </xf>
    <xf numFmtId="0" fontId="8" fillId="0" borderId="17" xfId="0" applyFont="1" applyBorder="1" applyAlignment="1" applyProtection="1">
      <alignment horizontal="center" wrapText="1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center"/>
      <protection locked="0"/>
    </xf>
    <xf numFmtId="172" fontId="18" fillId="0" borderId="17" xfId="0" applyNumberFormat="1" applyFont="1" applyBorder="1" applyAlignment="1" applyProtection="1">
      <alignment horizontal="center"/>
      <protection/>
    </xf>
    <xf numFmtId="20" fontId="18" fillId="0" borderId="17" xfId="0" applyNumberFormat="1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8" fillId="0" borderId="17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/>
      <protection/>
    </xf>
    <xf numFmtId="0" fontId="22" fillId="0" borderId="17" xfId="0" applyFont="1" applyBorder="1" applyAlignment="1" applyProtection="1">
      <alignment horizontal="center"/>
      <protection/>
    </xf>
    <xf numFmtId="0" fontId="16" fillId="0" borderId="22" xfId="0" applyNumberFormat="1" applyFont="1" applyBorder="1" applyAlignment="1" applyProtection="1">
      <alignment horizontal="center"/>
      <protection locked="0"/>
    </xf>
    <xf numFmtId="0" fontId="16" fillId="0" borderId="22" xfId="0" applyNumberFormat="1" applyFont="1" applyBorder="1" applyAlignment="1" applyProtection="1">
      <alignment horizontal="center"/>
      <protection/>
    </xf>
    <xf numFmtId="1" fontId="27" fillId="0" borderId="17" xfId="0" applyNumberFormat="1" applyFont="1" applyBorder="1" applyAlignment="1" applyProtection="1">
      <alignment horizontal="center"/>
      <protection locked="0"/>
    </xf>
    <xf numFmtId="1" fontId="27" fillId="0" borderId="17" xfId="0" applyNumberFormat="1" applyFont="1" applyBorder="1" applyAlignment="1" applyProtection="1">
      <alignment horizontal="center"/>
      <protection/>
    </xf>
    <xf numFmtId="4" fontId="22" fillId="0" borderId="17" xfId="0" applyNumberFormat="1" applyFont="1" applyBorder="1" applyAlignment="1" applyProtection="1">
      <alignment horizontal="right"/>
      <protection locked="0"/>
    </xf>
    <xf numFmtId="4" fontId="22" fillId="0" borderId="17" xfId="0" applyNumberFormat="1" applyFont="1" applyBorder="1" applyAlignment="1" applyProtection="1">
      <alignment horizontal="right" wrapText="1"/>
      <protection locked="0"/>
    </xf>
    <xf numFmtId="4" fontId="22" fillId="0" borderId="17" xfId="0" applyNumberFormat="1" applyFont="1" applyBorder="1" applyAlignment="1" applyProtection="1">
      <alignment horizontal="right"/>
      <protection/>
    </xf>
    <xf numFmtId="4" fontId="22" fillId="0" borderId="17" xfId="0" applyNumberFormat="1" applyFont="1" applyBorder="1" applyAlignment="1" applyProtection="1">
      <alignment horizontal="right" wrapText="1"/>
      <protection/>
    </xf>
    <xf numFmtId="172" fontId="18" fillId="0" borderId="24" xfId="0" applyNumberFormat="1" applyFont="1" applyBorder="1" applyAlignment="1" applyProtection="1">
      <alignment horizontal="center"/>
      <protection/>
    </xf>
    <xf numFmtId="172" fontId="18" fillId="0" borderId="22" xfId="0" applyNumberFormat="1" applyFont="1" applyBorder="1" applyAlignment="1" applyProtection="1">
      <alignment horizontal="center"/>
      <protection/>
    </xf>
    <xf numFmtId="20" fontId="18" fillId="0" borderId="22" xfId="0" applyNumberFormat="1" applyFont="1" applyBorder="1" applyAlignment="1" applyProtection="1">
      <alignment horizontal="center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18" fillId="0" borderId="22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  <xf numFmtId="0" fontId="18" fillId="0" borderId="22" xfId="0" applyNumberFormat="1" applyFont="1" applyBorder="1" applyAlignment="1" applyProtection="1">
      <alignment horizontal="center"/>
      <protection/>
    </xf>
    <xf numFmtId="1" fontId="27" fillId="0" borderId="22" xfId="0" applyNumberFormat="1" applyFont="1" applyBorder="1" applyAlignment="1" applyProtection="1">
      <alignment horizontal="center"/>
      <protection/>
    </xf>
    <xf numFmtId="4" fontId="22" fillId="0" borderId="22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 quotePrefix="1">
      <alignment horizontal="left"/>
      <protection hidden="1"/>
    </xf>
    <xf numFmtId="4" fontId="22" fillId="0" borderId="22" xfId="0" applyNumberFormat="1" applyFont="1" applyBorder="1" applyAlignment="1" applyProtection="1">
      <alignment horizontal="center" wrapText="1"/>
      <protection/>
    </xf>
    <xf numFmtId="2" fontId="2" fillId="34" borderId="14" xfId="0" applyNumberFormat="1" applyFont="1" applyFill="1" applyBorder="1" applyAlignment="1" applyProtection="1">
      <alignment/>
      <protection hidden="1"/>
    </xf>
    <xf numFmtId="2" fontId="2" fillId="34" borderId="16" xfId="0" applyNumberFormat="1" applyFont="1" applyFill="1" applyBorder="1" applyAlignment="1" applyProtection="1">
      <alignment/>
      <protection hidden="1"/>
    </xf>
    <xf numFmtId="4" fontId="17" fillId="36" borderId="22" xfId="0" applyNumberFormat="1" applyFont="1" applyFill="1" applyBorder="1" applyAlignment="1" applyProtection="1">
      <alignment horizontal="right"/>
      <protection hidden="1"/>
    </xf>
    <xf numFmtId="0" fontId="16" fillId="36" borderId="22" xfId="0" applyNumberFormat="1" applyFont="1" applyFill="1" applyBorder="1" applyAlignment="1" applyProtection="1">
      <alignment horizontal="center"/>
      <protection hidden="1"/>
    </xf>
    <xf numFmtId="0" fontId="16" fillId="36" borderId="24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wrapText="1"/>
      <protection/>
    </xf>
    <xf numFmtId="171" fontId="2" fillId="34" borderId="21" xfId="0" applyNumberFormat="1" applyFont="1" applyFill="1" applyBorder="1" applyAlignment="1" applyProtection="1">
      <alignment/>
      <protection hidden="1"/>
    </xf>
    <xf numFmtId="171" fontId="0" fillId="0" borderId="21" xfId="0" applyNumberFormat="1" applyBorder="1" applyAlignment="1" applyProtection="1">
      <alignment/>
      <protection hidden="1"/>
    </xf>
    <xf numFmtId="171" fontId="0" fillId="0" borderId="22" xfId="0" applyNumberFormat="1" applyBorder="1" applyAlignment="1" applyProtection="1">
      <alignment/>
      <protection hidden="1"/>
    </xf>
    <xf numFmtId="0" fontId="18" fillId="0" borderId="33" xfId="0" applyNumberFormat="1" applyFont="1" applyBorder="1" applyAlignment="1" applyProtection="1">
      <alignment horizontal="center"/>
      <protection hidden="1"/>
    </xf>
    <xf numFmtId="172" fontId="18" fillId="0" borderId="30" xfId="0" applyNumberFormat="1" applyFont="1" applyBorder="1" applyAlignment="1" applyProtection="1">
      <alignment horizontal="center" vertical="center"/>
      <protection hidden="1"/>
    </xf>
    <xf numFmtId="0" fontId="5" fillId="0" borderId="13" xfId="53" applyFont="1" applyBorder="1" applyProtection="1">
      <alignment/>
      <protection hidden="1"/>
    </xf>
    <xf numFmtId="0" fontId="9" fillId="0" borderId="11" xfId="53" applyFont="1" applyBorder="1" applyProtection="1">
      <alignment/>
      <protection hidden="1"/>
    </xf>
    <xf numFmtId="0" fontId="9" fillId="0" borderId="0" xfId="53" applyFont="1" applyBorder="1" applyProtection="1">
      <alignment/>
      <protection hidden="1"/>
    </xf>
    <xf numFmtId="0" fontId="35" fillId="0" borderId="0" xfId="0" applyFont="1" applyAlignment="1" applyProtection="1">
      <alignment horizontal="right" vertical="center"/>
      <protection hidden="1"/>
    </xf>
    <xf numFmtId="0" fontId="15" fillId="0" borderId="15" xfId="53" applyFont="1" applyBorder="1" applyProtection="1">
      <alignment/>
      <protection hidden="1"/>
    </xf>
    <xf numFmtId="0" fontId="15" fillId="0" borderId="0" xfId="53" applyFont="1" applyBorder="1" applyProtection="1">
      <alignment/>
      <protection hidden="1"/>
    </xf>
    <xf numFmtId="173" fontId="11" fillId="0" borderId="15" xfId="53" applyNumberFormat="1" applyFont="1" applyBorder="1" applyAlignment="1" applyProtection="1">
      <alignment horizontal="center"/>
      <protection hidden="1"/>
    </xf>
    <xf numFmtId="172" fontId="36" fillId="0" borderId="30" xfId="0" applyNumberFormat="1" applyFont="1" applyBorder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right" vertical="top"/>
      <protection hidden="1"/>
    </xf>
    <xf numFmtId="0" fontId="35" fillId="0" borderId="0" xfId="0" applyFont="1" applyAlignment="1" applyProtection="1">
      <alignment horizontal="right" vertical="top" wrapText="1"/>
      <protection hidden="1"/>
    </xf>
    <xf numFmtId="0" fontId="6" fillId="0" borderId="0" xfId="0" applyNumberFormat="1" applyFont="1" applyAlignment="1" applyProtection="1">
      <alignment horizontal="centerContinuous" vertical="top"/>
      <protection hidden="1"/>
    </xf>
    <xf numFmtId="0" fontId="3" fillId="0" borderId="0" xfId="0" applyNumberFormat="1" applyFont="1" applyAlignment="1" applyProtection="1">
      <alignment horizontal="centerContinuous" vertical="top"/>
      <protection hidden="1"/>
    </xf>
    <xf numFmtId="0" fontId="18" fillId="36" borderId="24" xfId="0" applyNumberFormat="1" applyFont="1" applyFill="1" applyBorder="1" applyAlignment="1" applyProtection="1">
      <alignment horizontal="center"/>
      <protection hidden="1"/>
    </xf>
    <xf numFmtId="4" fontId="27" fillId="36" borderId="22" xfId="0" applyNumberFormat="1" applyFont="1" applyFill="1" applyBorder="1" applyAlignment="1" applyProtection="1">
      <alignment horizontal="right"/>
      <protection hidden="1"/>
    </xf>
    <xf numFmtId="0" fontId="38" fillId="0" borderId="24" xfId="0" applyFont="1" applyBorder="1" applyAlignment="1" applyProtection="1">
      <alignment/>
      <protection hidden="1"/>
    </xf>
    <xf numFmtId="174" fontId="18" fillId="0" borderId="17" xfId="0" applyNumberFormat="1" applyFont="1" applyBorder="1" applyAlignment="1" applyProtection="1">
      <alignment horizontal="center"/>
      <protection locked="0"/>
    </xf>
    <xf numFmtId="174" fontId="18" fillId="0" borderId="22" xfId="0" applyNumberFormat="1" applyFont="1" applyBorder="1" applyAlignment="1" applyProtection="1">
      <alignment horizontal="center"/>
      <protection/>
    </xf>
    <xf numFmtId="174" fontId="16" fillId="36" borderId="17" xfId="0" applyNumberFormat="1" applyFont="1" applyFill="1" applyBorder="1" applyAlignment="1" applyProtection="1">
      <alignment horizontal="center"/>
      <protection hidden="1"/>
    </xf>
    <xf numFmtId="174" fontId="18" fillId="0" borderId="24" xfId="0" applyNumberFormat="1" applyFont="1" applyBorder="1" applyAlignment="1" applyProtection="1">
      <alignment horizontal="center"/>
      <protection/>
    </xf>
    <xf numFmtId="174" fontId="16" fillId="36" borderId="24" xfId="0" applyNumberFormat="1" applyFont="1" applyFill="1" applyBorder="1" applyAlignment="1" applyProtection="1">
      <alignment horizontal="center"/>
      <protection hidden="1"/>
    </xf>
    <xf numFmtId="174" fontId="16" fillId="36" borderId="22" xfId="0" applyNumberFormat="1" applyFont="1" applyFill="1" applyBorder="1" applyAlignment="1" applyProtection="1">
      <alignment horizontal="center"/>
      <protection hidden="1"/>
    </xf>
    <xf numFmtId="0" fontId="2" fillId="33" borderId="18" xfId="0" applyFont="1" applyFill="1" applyBorder="1" applyAlignment="1" applyProtection="1">
      <alignment/>
      <protection hidden="1"/>
    </xf>
    <xf numFmtId="0" fontId="2" fillId="33" borderId="19" xfId="0" applyFont="1" applyFill="1" applyBorder="1" applyAlignment="1" applyProtection="1">
      <alignment/>
      <protection hidden="1"/>
    </xf>
    <xf numFmtId="0" fontId="2" fillId="33" borderId="20" xfId="0" applyFont="1" applyFill="1" applyBorder="1" applyAlignment="1" applyProtection="1">
      <alignment horizontal="center"/>
      <protection hidden="1"/>
    </xf>
    <xf numFmtId="1" fontId="0" fillId="37" borderId="24" xfId="0" applyNumberFormat="1" applyFont="1" applyFill="1" applyBorder="1" applyAlignment="1" applyProtection="1">
      <alignment/>
      <protection hidden="1"/>
    </xf>
    <xf numFmtId="49" fontId="81" fillId="0" borderId="17" xfId="52" applyNumberFormat="1" applyFont="1" applyFill="1" applyBorder="1" applyAlignment="1" applyProtection="1">
      <alignment horizontal="center"/>
      <protection hidden="1"/>
    </xf>
    <xf numFmtId="43" fontId="81" fillId="0" borderId="17" xfId="47" applyFont="1" applyFill="1" applyBorder="1" applyAlignment="1">
      <alignment/>
    </xf>
    <xf numFmtId="0" fontId="0" fillId="0" borderId="21" xfId="0" applyFont="1" applyBorder="1" applyAlignment="1" applyProtection="1">
      <alignment/>
      <protection hidden="1"/>
    </xf>
    <xf numFmtId="49" fontId="82" fillId="0" borderId="17" xfId="52" applyNumberFormat="1" applyFont="1" applyFill="1" applyBorder="1" applyAlignment="1" applyProtection="1">
      <alignment horizontal="center"/>
      <protection hidden="1"/>
    </xf>
    <xf numFmtId="43" fontId="82" fillId="0" borderId="17" xfId="47" applyFont="1" applyFill="1" applyBorder="1" applyAlignment="1">
      <alignment/>
    </xf>
    <xf numFmtId="49" fontId="83" fillId="0" borderId="17" xfId="52" applyNumberFormat="1" applyFont="1" applyFill="1" applyBorder="1" applyAlignment="1" applyProtection="1">
      <alignment horizontal="center"/>
      <protection hidden="1"/>
    </xf>
    <xf numFmtId="1" fontId="82" fillId="0" borderId="17" xfId="52" applyNumberFormat="1" applyFont="1" applyFill="1" applyBorder="1" applyAlignment="1" applyProtection="1">
      <alignment horizontal="center"/>
      <protection hidden="1"/>
    </xf>
    <xf numFmtId="0" fontId="82" fillId="0" borderId="17" xfId="52" applyFont="1" applyFill="1" applyBorder="1" applyAlignment="1">
      <alignment horizontal="center"/>
      <protection/>
    </xf>
    <xf numFmtId="0" fontId="0" fillId="0" borderId="13" xfId="0" applyFont="1" applyBorder="1" applyAlignment="1" applyProtection="1">
      <alignment/>
      <protection hidden="1"/>
    </xf>
    <xf numFmtId="0" fontId="83" fillId="0" borderId="17" xfId="52" applyFont="1" applyFill="1" applyBorder="1" applyAlignment="1">
      <alignment horizontal="center"/>
      <protection/>
    </xf>
    <xf numFmtId="1" fontId="0" fillId="37" borderId="17" xfId="0" applyNumberFormat="1" applyFont="1" applyFill="1" applyBorder="1" applyAlignment="1" applyProtection="1">
      <alignment/>
      <protection hidden="1"/>
    </xf>
    <xf numFmtId="0" fontId="82" fillId="0" borderId="17" xfId="52" applyFont="1" applyFill="1" applyBorder="1" applyAlignment="1">
      <alignment horizontal="center" wrapText="1"/>
      <protection/>
    </xf>
    <xf numFmtId="43" fontId="0" fillId="0" borderId="17" xfId="46" applyFont="1" applyBorder="1" applyAlignment="1">
      <alignment/>
    </xf>
    <xf numFmtId="0" fontId="0" fillId="0" borderId="37" xfId="0" applyFont="1" applyBorder="1" applyAlignment="1" applyProtection="1">
      <alignment wrapText="1"/>
      <protection hidden="1"/>
    </xf>
    <xf numFmtId="0" fontId="11" fillId="0" borderId="0" xfId="53" applyFont="1" applyAlignment="1" applyProtection="1">
      <alignment wrapText="1"/>
      <protection hidden="1"/>
    </xf>
    <xf numFmtId="0" fontId="11" fillId="0" borderId="14" xfId="53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10" fillId="0" borderId="11" xfId="53" applyFont="1" applyBorder="1" applyAlignment="1" applyProtection="1">
      <alignment/>
      <protection hidden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2" fillId="0" borderId="10" xfId="0" applyNumberFormat="1" applyFont="1" applyBorder="1" applyAlignment="1" applyProtection="1">
      <alignment horizontal="center" vertical="center"/>
      <protection hidden="1"/>
    </xf>
    <xf numFmtId="4" fontId="2" fillId="0" borderId="11" xfId="0" applyNumberFormat="1" applyFont="1" applyBorder="1" applyAlignment="1" applyProtection="1">
      <alignment horizontal="center" vertical="center"/>
      <protection hidden="1"/>
    </xf>
    <xf numFmtId="4" fontId="2" fillId="0" borderId="12" xfId="0" applyNumberFormat="1" applyFont="1" applyBorder="1" applyAlignment="1" applyProtection="1">
      <alignment horizontal="center" vertical="center"/>
      <protection hidden="1"/>
    </xf>
    <xf numFmtId="4" fontId="2" fillId="0" borderId="23" xfId="0" applyNumberFormat="1" applyFont="1" applyBorder="1" applyAlignment="1" applyProtection="1">
      <alignment horizontal="center" vertical="center"/>
      <protection hidden="1"/>
    </xf>
    <xf numFmtId="4" fontId="2" fillId="0" borderId="15" xfId="0" applyNumberFormat="1" applyFont="1" applyBorder="1" applyAlignment="1" applyProtection="1">
      <alignment horizontal="center" vertical="center"/>
      <protection hidden="1"/>
    </xf>
    <xf numFmtId="4" fontId="2" fillId="0" borderId="16" xfId="0" applyNumberFormat="1" applyFont="1" applyBorder="1" applyAlignment="1" applyProtection="1">
      <alignment horizontal="center" vertical="center"/>
      <protection hidden="1"/>
    </xf>
    <xf numFmtId="0" fontId="11" fillId="0" borderId="0" xfId="53" applyFont="1" applyAlignment="1" applyProtection="1">
      <alignment horizontal="left" vertical="center"/>
      <protection hidden="1"/>
    </xf>
    <xf numFmtId="0" fontId="11" fillId="0" borderId="14" xfId="53" applyFont="1" applyBorder="1" applyAlignment="1" applyProtection="1">
      <alignment horizontal="left" vertical="center"/>
      <protection hidden="1"/>
    </xf>
    <xf numFmtId="4" fontId="11" fillId="0" borderId="23" xfId="53" applyNumberFormat="1" applyFont="1" applyBorder="1" applyAlignment="1" applyProtection="1">
      <alignment horizontal="center" vertical="center"/>
      <protection hidden="1"/>
    </xf>
    <xf numFmtId="4" fontId="11" fillId="0" borderId="15" xfId="53" applyNumberFormat="1" applyFont="1" applyBorder="1" applyAlignment="1" applyProtection="1">
      <alignment horizontal="center" vertical="center"/>
      <protection hidden="1"/>
    </xf>
    <xf numFmtId="0" fontId="8" fillId="0" borderId="29" xfId="0" applyNumberFormat="1" applyFont="1" applyFill="1" applyBorder="1" applyAlignment="1" applyProtection="1">
      <alignment horizontal="center" textRotation="90" wrapText="1"/>
      <protection hidden="1"/>
    </xf>
    <xf numFmtId="0" fontId="8" fillId="0" borderId="30" xfId="0" applyNumberFormat="1" applyFont="1" applyFill="1" applyBorder="1" applyAlignment="1" applyProtection="1">
      <alignment horizontal="center" textRotation="90" wrapText="1"/>
      <protection hidden="1"/>
    </xf>
    <xf numFmtId="0" fontId="8" fillId="0" borderId="26" xfId="0" applyNumberFormat="1" applyFont="1" applyBorder="1" applyAlignment="1" applyProtection="1">
      <alignment horizontal="center" vertical="center"/>
      <protection hidden="1"/>
    </xf>
    <xf numFmtId="0" fontId="8" fillId="0" borderId="43" xfId="0" applyNumberFormat="1" applyFont="1" applyBorder="1" applyAlignment="1" applyProtection="1">
      <alignment horizontal="center" vertical="center"/>
      <protection hidden="1"/>
    </xf>
    <xf numFmtId="0" fontId="8" fillId="0" borderId="44" xfId="0" applyNumberFormat="1" applyFont="1" applyBorder="1" applyAlignment="1" applyProtection="1">
      <alignment horizontal="center" vertical="center"/>
      <protection hidden="1"/>
    </xf>
    <xf numFmtId="0" fontId="8" fillId="0" borderId="32" xfId="0" applyNumberFormat="1" applyFont="1" applyBorder="1" applyAlignment="1" applyProtection="1">
      <alignment horizontal="center" vertical="center"/>
      <protection hidden="1"/>
    </xf>
    <xf numFmtId="0" fontId="4" fillId="0" borderId="25" xfId="0" applyNumberFormat="1" applyFont="1" applyBorder="1" applyAlignment="1" applyProtection="1">
      <alignment horizontal="center" vertical="center"/>
      <protection hidden="1"/>
    </xf>
    <xf numFmtId="0" fontId="4" fillId="0" borderId="3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top" wrapText="1"/>
      <protection hidden="1"/>
    </xf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 wrapText="1"/>
      <protection hidden="1"/>
    </xf>
    <xf numFmtId="0" fontId="0" fillId="0" borderId="0" xfId="0" applyAlignment="1">
      <alignment/>
    </xf>
    <xf numFmtId="4" fontId="3" fillId="0" borderId="25" xfId="0" applyNumberFormat="1" applyFont="1" applyBorder="1" applyAlignment="1" applyProtection="1">
      <alignment horizontal="center" vertical="center"/>
      <protection hidden="1"/>
    </xf>
    <xf numFmtId="4" fontId="3" fillId="0" borderId="30" xfId="0" applyNumberFormat="1" applyFont="1" applyBorder="1" applyAlignment="1" applyProtection="1">
      <alignment horizontal="center" vertical="center"/>
      <protection hidden="1"/>
    </xf>
    <xf numFmtId="2" fontId="8" fillId="0" borderId="26" xfId="0" applyNumberFormat="1" applyFont="1" applyBorder="1" applyAlignment="1" applyProtection="1">
      <alignment horizontal="center" vertical="center"/>
      <protection locked="0"/>
    </xf>
    <xf numFmtId="2" fontId="8" fillId="0" borderId="43" xfId="0" applyNumberFormat="1" applyFont="1" applyBorder="1" applyAlignment="1" applyProtection="1">
      <alignment horizontal="center" vertical="center"/>
      <protection locked="0"/>
    </xf>
    <xf numFmtId="2" fontId="8" fillId="0" borderId="44" xfId="0" applyNumberFormat="1" applyFont="1" applyBorder="1" applyAlignment="1" applyProtection="1">
      <alignment horizontal="center" vertical="center"/>
      <protection locked="0"/>
    </xf>
    <xf numFmtId="2" fontId="8" fillId="0" borderId="32" xfId="0" applyNumberFormat="1" applyFont="1" applyBorder="1" applyAlignment="1" applyProtection="1">
      <alignment horizontal="center" vertical="center"/>
      <protection locked="0"/>
    </xf>
    <xf numFmtId="2" fontId="8" fillId="0" borderId="25" xfId="0" applyNumberFormat="1" applyFont="1" applyBorder="1" applyAlignment="1" applyProtection="1">
      <alignment horizontal="center" vertical="center"/>
      <protection locked="0"/>
    </xf>
    <xf numFmtId="2" fontId="8" fillId="0" borderId="3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tiz" xfId="49"/>
    <cellStyle name="Percent" xfId="50"/>
    <cellStyle name="Schlecht" xfId="51"/>
    <cellStyle name="Standard 2" xfId="52"/>
    <cellStyle name="Standard_Endblat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97</xdr:col>
      <xdr:colOff>0</xdr:colOff>
      <xdr:row>60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257175" y="381000"/>
          <a:ext cx="8058150" cy="533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Antworten auf häufig gestellte Fragen:
</a:t>
          </a:r>
          <a:r>
            <a:rPr lang="en-US" cap="none" sz="1000" b="1" i="0" u="sng" baseline="0">
              <a:solidFill>
                <a:srgbClr val="008080"/>
              </a:solidFill>
              <a:latin typeface="Arial"/>
              <a:ea typeface="Arial"/>
              <a:cs typeface="Arial"/>
            </a:rPr>
            <a:t>Löschen</a:t>
          </a:r>
          <a:r>
            <a:rPr lang="en-US" cap="none" sz="1000" b="0" i="0" u="sng" baseline="0">
              <a:solidFill>
                <a:srgbClr val="00808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Sie können eine Zeile löschen, indem Sie eine beliebige Zelle der betreffenden Zeile anklicken und danach die Lösch-Schaltfläche betätigen, d.h. falls Sie mehrere Zeilen gleichzeitig löschen wollen, brauchen Sie nur einen entsprechenden Bereich markieren.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ACHTUNG!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Um sicherzustellen, daß die Aufsummierung stets durchgeführt wird, können die erste sowie die letzte Zeile des Eingabebereichs nicht gelöscht werden!
</a:t>
          </a:r>
          <a:r>
            <a:rPr lang="en-US" cap="none" sz="1000" b="1" i="0" u="sng" baseline="0">
              <a:solidFill>
                <a:srgbClr val="008080"/>
              </a:solidFill>
              <a:latin typeface="Arial"/>
              <a:ea typeface="Arial"/>
              <a:cs typeface="Arial"/>
            </a:rPr>
            <a:t>Datumseingabe: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Geben Sie bitte den Tag, dann einen Punkt, danach das 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Monat (ohne nachfolgenden Punkt!!!)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ein! (z.B. "1.4" und nicht "1.4.", da ansonsten die Eingabe als Text interpretiert wird (in diesem Fall scheint in berechneten Feldern "#####" auf!).
Um beim Einfügen neuer Zeilen Probleme zu vermeiden, muß das 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Datum in jeder Zeile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eingegeben werden!
</a:t>
          </a:r>
          <a:r>
            <a:rPr lang="en-US" cap="none" sz="1000" b="1" i="0" u="sng" baseline="0">
              <a:solidFill>
                <a:srgbClr val="008080"/>
              </a:solidFill>
              <a:latin typeface="Arial"/>
              <a:ea typeface="Arial"/>
              <a:cs typeface="Arial"/>
            </a:rPr>
            <a:t>Navigation innerhalb der Formulare: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 erst gar nicht in die Verlegenheit eines Fensters mit der Meldung "Gesperrte Zellen können nicht bearbeitet werden!" zu kommen, navigieren Sie innerhalb der Formulare am besten mit der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Tabulatortaste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nicht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mit den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Pfeil- 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(=Cursor-) Tasten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1" i="0" u="sng" baseline="0">
              <a:solidFill>
                <a:srgbClr val="008080"/>
              </a:solidFill>
              <a:latin typeface="Arial"/>
              <a:ea typeface="Arial"/>
              <a:cs typeface="Arial"/>
            </a:rPr>
            <a:t>Zeilenumbrüche: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Zeilenumbrüche innerhalb einer Zelle können Sie mit der Tastenkombination 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ALT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EINGABE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erzeugen!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8080"/>
              </a:solidFill>
              <a:latin typeface="Arial"/>
              <a:ea typeface="Arial"/>
              <a:cs typeface="Arial"/>
            </a:rPr>
            <a:t>Eingabe von Beträgen: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nur den Betrag eingeben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(keine Tausendertrennung oder Dinge wie ",--" als Nachkommastellen!).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28575</xdr:rowOff>
    </xdr:from>
    <xdr:to>
      <xdr:col>4</xdr:col>
      <xdr:colOff>1447800</xdr:colOff>
      <xdr:row>27</xdr:row>
      <xdr:rowOff>333375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5305425"/>
          <a:ext cx="323850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Verkehrsmittel - Eingabemöglichkeiten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(mit automatischer Berechnung)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SVV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.......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Salzburger Verkehrsverbund (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nur gegen Beleg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ÖFFVM......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Tarif öffentl. Verkehrsmittel (ohne Beleg)
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PKW ...........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Privat-Pkw keine Mitfahrer
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PKW1 - PKW4 ...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Privat-Pkw + 1,2,.. Mitfahrer (****)
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M1 - M4 .......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1,2,.. Mitnahmen
</a:t>
          </a: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**Tagesgebühren
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Tarif 1 =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außerhalb politischer Bezirk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Tarif 2 =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innerhalb politischer Bezirk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LEER =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keine automatische Berechnung der Tagesgebühren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Flachgau und Salzburg-Stadt gelten als ein Bezirk</a:t>
          </a:r>
        </a:p>
      </xdr:txBody>
    </xdr:sp>
    <xdr:clientData/>
  </xdr:twoCellAnchor>
  <xdr:twoCellAnchor>
    <xdr:from>
      <xdr:col>9</xdr:col>
      <xdr:colOff>28575</xdr:colOff>
      <xdr:row>22</xdr:row>
      <xdr:rowOff>9525</xdr:rowOff>
    </xdr:from>
    <xdr:to>
      <xdr:col>12</xdr:col>
      <xdr:colOff>76200</xdr:colOff>
      <xdr:row>25</xdr:row>
      <xdr:rowOff>266700</xdr:rowOff>
    </xdr:to>
    <xdr:sp>
      <xdr:nvSpPr>
        <xdr:cNvPr id="2" name="Text 5"/>
        <xdr:cNvSpPr txBox="1">
          <a:spLocks noChangeArrowheads="1"/>
        </xdr:cNvSpPr>
      </xdr:nvSpPr>
      <xdr:spPr>
        <a:xfrm>
          <a:off x="5543550" y="5286375"/>
          <a:ext cx="92392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Zeitzurechnung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G-Groß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K-Klein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nur bei Vorlage d. Originalgbelegs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Bus bzw. Bahn</a:t>
          </a:r>
        </a:p>
      </xdr:txBody>
    </xdr:sp>
    <xdr:clientData/>
  </xdr:twoCellAnchor>
  <xdr:twoCellAnchor>
    <xdr:from>
      <xdr:col>4</xdr:col>
      <xdr:colOff>876300</xdr:colOff>
      <xdr:row>5</xdr:row>
      <xdr:rowOff>9525</xdr:rowOff>
    </xdr:from>
    <xdr:to>
      <xdr:col>4</xdr:col>
      <xdr:colOff>1914525</xdr:colOff>
      <xdr:row>6</xdr:row>
      <xdr:rowOff>161925</xdr:rowOff>
    </xdr:to>
    <xdr:sp>
      <xdr:nvSpPr>
        <xdr:cNvPr id="3" name="Text 9"/>
        <xdr:cNvSpPr txBox="1">
          <a:spLocks noChangeArrowheads="1"/>
        </xdr:cNvSpPr>
      </xdr:nvSpPr>
      <xdr:spPr>
        <a:xfrm>
          <a:off x="2667000" y="895350"/>
          <a:ext cx="10382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Zutreffendes bitte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ankreuzen!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N59"/>
  <sheetViews>
    <sheetView showGridLines="0" showRowColHeaders="0" tabSelected="1" zoomScalePageLayoutView="0" workbookViewId="0" topLeftCell="A6">
      <selection activeCell="S21" sqref="S21"/>
    </sheetView>
  </sheetViews>
  <sheetFormatPr defaultColWidth="0" defaultRowHeight="12.75" zeroHeight="1"/>
  <cols>
    <col min="1" max="23" width="2.421875" style="5" customWidth="1"/>
    <col min="24" max="24" width="5.28125" style="5" customWidth="1"/>
    <col min="25" max="25" width="4.28125" style="5" customWidth="1"/>
    <col min="26" max="37" width="2.421875" style="5" customWidth="1"/>
    <col min="38" max="39" width="2.421875" style="5" hidden="1" customWidth="1"/>
    <col min="40" max="16384" width="0" style="5" hidden="1" customWidth="1"/>
  </cols>
  <sheetData>
    <row r="1" spans="1:36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42" t="s">
        <v>116</v>
      </c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4"/>
    </row>
    <row r="2" spans="1:36" ht="6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AJ2" s="9"/>
    </row>
    <row r="3" spans="1:36" ht="12.75">
      <c r="A3" s="14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AJ3" s="9"/>
    </row>
    <row r="4" spans="1:36" ht="12.75">
      <c r="A4" s="14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AJ4" s="9"/>
    </row>
    <row r="5" spans="1:36" ht="12.75">
      <c r="A5" s="14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AJ5" s="9"/>
    </row>
    <row r="6" spans="1:36" ht="12.75">
      <c r="A6" s="15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/>
    </row>
    <row r="7" ht="9.75" customHeight="1"/>
    <row r="8" ht="16.5" customHeight="1"/>
    <row r="9" spans="1:29" ht="18">
      <c r="A9" s="12" t="s">
        <v>136</v>
      </c>
      <c r="AC9" s="13" t="s">
        <v>188</v>
      </c>
    </row>
    <row r="10" ht="18">
      <c r="A10" s="12"/>
    </row>
    <row r="11" ht="12.75">
      <c r="A11" s="13"/>
    </row>
    <row r="12" ht="12.75">
      <c r="A12" s="14" t="s">
        <v>119</v>
      </c>
    </row>
    <row r="13" ht="6.75" customHeight="1"/>
    <row r="14" spans="1:36" ht="12.75">
      <c r="A14" s="15" t="s">
        <v>1</v>
      </c>
      <c r="B14" s="16" t="s">
        <v>2</v>
      </c>
      <c r="C14" s="17"/>
      <c r="D14" s="17"/>
      <c r="E14" s="17"/>
      <c r="F14" s="17"/>
      <c r="G14" s="18"/>
      <c r="H14" s="16" t="s">
        <v>3</v>
      </c>
      <c r="I14" s="17"/>
      <c r="J14" s="17"/>
      <c r="K14" s="18"/>
      <c r="L14" s="17"/>
      <c r="M14" s="17"/>
      <c r="N14" s="18"/>
      <c r="O14" s="16" t="s">
        <v>4</v>
      </c>
      <c r="P14" s="17"/>
      <c r="Q14" s="17"/>
      <c r="R14" s="17"/>
      <c r="S14" s="17"/>
      <c r="T14" s="17"/>
      <c r="U14" s="17"/>
      <c r="V14" s="18"/>
      <c r="AB14" s="19"/>
      <c r="AC14" s="19"/>
      <c r="AD14" s="16" t="s">
        <v>5</v>
      </c>
      <c r="AE14" s="17"/>
      <c r="AF14" s="17"/>
      <c r="AG14" s="17"/>
      <c r="AH14" s="17"/>
      <c r="AI14" s="17"/>
      <c r="AJ14" s="18"/>
    </row>
    <row r="15" spans="1:36" ht="9.75" customHeight="1">
      <c r="A15" s="20"/>
      <c r="B15" s="7"/>
      <c r="C15" s="7"/>
      <c r="D15" s="7"/>
      <c r="E15" s="7"/>
      <c r="F15" s="7"/>
      <c r="G15" s="7"/>
      <c r="H15" s="21"/>
      <c r="I15" s="7"/>
      <c r="J15" s="7"/>
      <c r="K15" s="7"/>
      <c r="L15" s="21"/>
      <c r="M15" s="7"/>
      <c r="N15" s="7"/>
      <c r="O15" s="21"/>
      <c r="P15" s="7"/>
      <c r="Q15" s="7"/>
      <c r="R15" s="7"/>
      <c r="S15" s="7"/>
      <c r="T15" s="7"/>
      <c r="U15" s="7"/>
      <c r="V15" s="9"/>
      <c r="AB15" s="7"/>
      <c r="AC15" s="19"/>
      <c r="AD15" s="21"/>
      <c r="AJ15" s="9"/>
    </row>
    <row r="16" spans="1:36" ht="12.75">
      <c r="A16" s="22">
        <v>1</v>
      </c>
      <c r="B16" s="152">
        <v>2</v>
      </c>
      <c r="C16" s="152">
        <v>1</v>
      </c>
      <c r="D16" s="152">
        <v>0</v>
      </c>
      <c r="E16" s="152">
        <v>0</v>
      </c>
      <c r="F16" s="152">
        <v>0</v>
      </c>
      <c r="G16" s="152">
        <v>0</v>
      </c>
      <c r="H16" s="149">
        <v>5</v>
      </c>
      <c r="I16" s="152">
        <v>6</v>
      </c>
      <c r="J16" s="152">
        <v>0</v>
      </c>
      <c r="K16" s="152">
        <v>9</v>
      </c>
      <c r="L16" s="149">
        <v>0</v>
      </c>
      <c r="M16" s="152">
        <v>2</v>
      </c>
      <c r="N16" s="152">
        <v>5</v>
      </c>
      <c r="O16" s="149">
        <v>2</v>
      </c>
      <c r="P16" s="152">
        <v>1</v>
      </c>
      <c r="Q16" s="152">
        <v>0</v>
      </c>
      <c r="R16" s="152">
        <v>0</v>
      </c>
      <c r="S16" s="152">
        <v>0</v>
      </c>
      <c r="T16" s="152">
        <v>0</v>
      </c>
      <c r="U16" s="152">
        <v>0</v>
      </c>
      <c r="V16" s="153">
        <v>1</v>
      </c>
      <c r="AB16" s="7"/>
      <c r="AC16" s="19"/>
      <c r="AD16" s="149"/>
      <c r="AE16" s="152"/>
      <c r="AF16" s="152"/>
      <c r="AG16" s="152"/>
      <c r="AH16" s="152"/>
      <c r="AI16" s="152"/>
      <c r="AJ16" s="153"/>
    </row>
    <row r="17" spans="1:36" ht="6.7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AB17" s="7"/>
      <c r="AC17" s="19"/>
      <c r="AD17" s="23"/>
      <c r="AE17" s="23"/>
      <c r="AF17" s="23"/>
      <c r="AG17" s="23"/>
      <c r="AH17" s="23"/>
      <c r="AI17" s="23"/>
      <c r="AJ17" s="23"/>
    </row>
    <row r="18" ht="15.75" customHeight="1"/>
    <row r="19" spans="1:36" ht="12.75">
      <c r="A19" s="2" t="s">
        <v>137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198"/>
      <c r="AE19" s="3"/>
      <c r="AF19" s="3"/>
      <c r="AG19" s="3"/>
      <c r="AH19" s="3"/>
      <c r="AI19" s="3"/>
      <c r="AJ19" s="4"/>
    </row>
    <row r="20" spans="1:36" ht="12.75">
      <c r="A20" s="2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199"/>
      <c r="AE20" s="7"/>
      <c r="AF20" s="7"/>
      <c r="AG20" s="7"/>
      <c r="AH20" s="7"/>
      <c r="AI20" s="7"/>
      <c r="AJ20" s="9"/>
    </row>
    <row r="21" spans="1:36" ht="6" customHeight="1">
      <c r="A21" s="2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199"/>
      <c r="AE21" s="7"/>
      <c r="AF21" s="7"/>
      <c r="AG21" s="7"/>
      <c r="AH21" s="7"/>
      <c r="AI21" s="7"/>
      <c r="AJ21" s="9"/>
    </row>
    <row r="22" spans="1:36" ht="15.75">
      <c r="A22" s="15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  <c r="R22" s="26"/>
      <c r="S22" s="26"/>
      <c r="T22" s="10"/>
      <c r="U22" s="26"/>
      <c r="V22" s="10"/>
      <c r="W22" s="10"/>
      <c r="X22" s="10"/>
      <c r="Y22" s="10"/>
      <c r="Z22" s="10"/>
      <c r="AA22" s="10"/>
      <c r="AB22" s="10"/>
      <c r="AC22" s="10"/>
      <c r="AD22" s="203">
        <v>1</v>
      </c>
      <c r="AE22" s="27"/>
      <c r="AF22" s="27"/>
      <c r="AG22" s="27"/>
      <c r="AH22" s="27"/>
      <c r="AI22" s="10"/>
      <c r="AJ22" s="11"/>
    </row>
    <row r="23" spans="1:36" ht="12.75">
      <c r="A23" s="24" t="s">
        <v>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198"/>
      <c r="AE23" s="3"/>
      <c r="AF23" s="3"/>
      <c r="AG23" s="3"/>
      <c r="AH23" s="3"/>
      <c r="AI23" s="3"/>
      <c r="AJ23" s="4"/>
    </row>
    <row r="24" spans="1:36" ht="12.75">
      <c r="A24" s="2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199"/>
      <c r="AE24" s="7"/>
      <c r="AF24" s="7"/>
      <c r="AG24" s="7"/>
      <c r="AH24" s="7"/>
      <c r="AI24" s="7"/>
      <c r="AJ24" s="9"/>
    </row>
    <row r="25" spans="1:36" ht="12.75">
      <c r="A25" s="149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28"/>
      <c r="AF25" s="29"/>
      <c r="AG25" s="29"/>
      <c r="AH25" s="29"/>
      <c r="AI25" s="29"/>
      <c r="AJ25" s="9"/>
    </row>
    <row r="26" spans="1:36" ht="12.75">
      <c r="A26" s="15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27"/>
      <c r="AE26" s="27"/>
      <c r="AF26" s="27"/>
      <c r="AG26" s="27"/>
      <c r="AH26" s="27"/>
      <c r="AI26" s="10"/>
      <c r="AJ26" s="11"/>
    </row>
    <row r="27" spans="1:36" ht="12.75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  <c r="S27" s="19"/>
      <c r="T27" s="19"/>
      <c r="U27" s="19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4"/>
    </row>
    <row r="28" spans="1:36" ht="15.75">
      <c r="A28" s="197" t="s">
        <v>108</v>
      </c>
      <c r="B28" s="30">
        <f>'Reisegb. Abrechnung'!$Q$24</f>
        <v>0</v>
      </c>
      <c r="C28" s="1"/>
      <c r="D28" s="29"/>
      <c r="E28" s="29"/>
      <c r="F28" s="29"/>
      <c r="G28" s="29"/>
      <c r="H28" s="29"/>
      <c r="I28" s="144"/>
      <c r="J28" s="31"/>
      <c r="K28" s="31"/>
      <c r="L28" s="147"/>
      <c r="M28" s="145"/>
      <c r="N28" s="145"/>
      <c r="O28" s="145"/>
      <c r="P28" s="145"/>
      <c r="Q28" s="145"/>
      <c r="R28" s="32"/>
      <c r="S28" s="33"/>
      <c r="T28" s="34"/>
      <c r="U28" s="35">
        <f ca="1">TODAY()</f>
        <v>44788</v>
      </c>
      <c r="V28" s="27"/>
      <c r="W28" s="27"/>
      <c r="X28" s="27"/>
      <c r="Y28" s="36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9"/>
    </row>
    <row r="29" spans="1:36" ht="12.75">
      <c r="A29" s="21"/>
      <c r="R29" s="32"/>
      <c r="U29" s="37" t="s">
        <v>8</v>
      </c>
      <c r="W29" s="19"/>
      <c r="AI29" s="19"/>
      <c r="AJ29" s="9"/>
    </row>
    <row r="30" spans="1:36" s="7" customFormat="1" ht="12.75" customHeight="1">
      <c r="A30" s="21"/>
      <c r="R30" s="32"/>
      <c r="U30" s="202" t="s">
        <v>117</v>
      </c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9"/>
    </row>
    <row r="31" spans="1:36" s="10" customFormat="1" ht="9.75" customHeight="1">
      <c r="A31" s="38"/>
      <c r="R31" s="11"/>
      <c r="U31" s="201" t="s">
        <v>118</v>
      </c>
      <c r="AJ31" s="11"/>
    </row>
    <row r="32" ht="4.5" customHeight="1" hidden="1"/>
    <row r="33" ht="12.75"/>
    <row r="34" ht="9.75" customHeight="1">
      <c r="AN34" s="40"/>
    </row>
    <row r="35" ht="12.75">
      <c r="A35" s="14" t="s">
        <v>125</v>
      </c>
    </row>
    <row r="36" ht="6.75" customHeight="1"/>
    <row r="37" spans="1:36" ht="12.75">
      <c r="A37" s="41" t="s">
        <v>126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4"/>
    </row>
    <row r="38" spans="1:36" ht="12.75">
      <c r="A38" s="42" t="s">
        <v>9</v>
      </c>
      <c r="B38" s="43" t="s">
        <v>127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19"/>
      <c r="AJ38" s="9"/>
    </row>
    <row r="39" spans="1:36" ht="12.75">
      <c r="A39" s="42"/>
      <c r="B39" s="44" t="s">
        <v>128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19"/>
      <c r="AJ39" s="9"/>
    </row>
    <row r="40" spans="1:36" ht="12.75">
      <c r="A40" s="42" t="s">
        <v>10</v>
      </c>
      <c r="B40" s="43" t="s">
        <v>11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19"/>
      <c r="AJ40" s="9"/>
    </row>
    <row r="41" spans="1:36" ht="12.75">
      <c r="A41" s="42"/>
      <c r="B41" s="44" t="s">
        <v>12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19"/>
      <c r="AJ41" s="9"/>
    </row>
    <row r="42" spans="1:36" ht="12.75">
      <c r="A42" s="42"/>
      <c r="B42" s="43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19"/>
      <c r="AJ42" s="9"/>
    </row>
    <row r="43" spans="1:36" ht="12.75">
      <c r="A43" s="42"/>
      <c r="B43" s="4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19"/>
      <c r="AJ43" s="9"/>
    </row>
    <row r="44" spans="1:36" ht="12.75">
      <c r="A44" s="42" t="s">
        <v>129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19"/>
      <c r="AJ44" s="9"/>
    </row>
    <row r="45" spans="1:36" ht="12.75">
      <c r="A45" s="42" t="s">
        <v>130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"/>
    </row>
    <row r="46" spans="1:36" ht="12.75">
      <c r="A46" s="45" t="s">
        <v>131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46" t="s">
        <v>132</v>
      </c>
      <c r="V46" s="47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</row>
    <row r="47" ht="9.75" customHeight="1"/>
    <row r="48" spans="1:35" ht="10.5" customHeight="1">
      <c r="A48" s="48" t="s">
        <v>13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0.5" customHeight="1">
      <c r="A49" s="48" t="s">
        <v>187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0.5" customHeight="1">
      <c r="A50" s="48" t="s">
        <v>114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ht="10.5" customHeight="1">
      <c r="A51" s="48" t="s">
        <v>189</v>
      </c>
    </row>
    <row r="52" ht="9.75" customHeight="1"/>
    <row r="53" ht="12.75">
      <c r="A53" s="14" t="s">
        <v>133</v>
      </c>
    </row>
    <row r="54" ht="9.75" customHeight="1"/>
    <row r="55" spans="5:29" ht="22.5" customHeight="1">
      <c r="E55" s="52" t="s">
        <v>124</v>
      </c>
      <c r="F55" s="50"/>
      <c r="G55" s="50"/>
      <c r="H55" s="50"/>
      <c r="I55" s="50"/>
      <c r="J55" s="51"/>
      <c r="K55" s="19"/>
      <c r="L55" s="49" t="s">
        <v>112</v>
      </c>
      <c r="M55" s="50"/>
      <c r="N55" s="54"/>
      <c r="O55" s="50"/>
      <c r="P55" s="50"/>
      <c r="Q55" s="51"/>
      <c r="R55" s="19"/>
      <c r="S55" s="52" t="s">
        <v>123</v>
      </c>
      <c r="T55" s="50"/>
      <c r="U55" s="50"/>
      <c r="V55" s="50"/>
      <c r="W55" s="50"/>
      <c r="X55" s="51"/>
      <c r="Y55" s="19"/>
      <c r="Z55" s="19"/>
      <c r="AA55" s="19"/>
      <c r="AB55" s="19"/>
      <c r="AC55" s="19"/>
    </row>
    <row r="56" spans="5:29" ht="16.5" customHeight="1">
      <c r="E56" s="53"/>
      <c r="F56" s="54"/>
      <c r="G56" s="54"/>
      <c r="H56" s="54"/>
      <c r="I56" s="54"/>
      <c r="J56" s="55"/>
      <c r="K56" s="19"/>
      <c r="L56" s="238" t="s">
        <v>111</v>
      </c>
      <c r="M56" s="239"/>
      <c r="N56" s="245">
        <f>'Reisegb. Abrechnung'!Q6</f>
        <v>0</v>
      </c>
      <c r="O56" s="246"/>
      <c r="P56" s="246"/>
      <c r="Q56" s="247"/>
      <c r="R56" s="19"/>
      <c r="S56" s="53"/>
      <c r="T56" s="54"/>
      <c r="U56" s="54"/>
      <c r="V56" s="54"/>
      <c r="W56" s="54"/>
      <c r="X56" s="55"/>
      <c r="Y56" s="19"/>
      <c r="Z56" s="19"/>
      <c r="AA56" s="19"/>
      <c r="AB56" s="19"/>
      <c r="AC56" s="19"/>
    </row>
    <row r="57" spans="1:29" ht="16.5" customHeight="1">
      <c r="A57" s="251" t="s">
        <v>16</v>
      </c>
      <c r="B57" s="251"/>
      <c r="C57" s="251"/>
      <c r="D57" s="252"/>
      <c r="E57" s="253">
        <f>'Reisegb. Abrechnung'!Q24</f>
        <v>0</v>
      </c>
      <c r="F57" s="254"/>
      <c r="G57" s="254"/>
      <c r="H57" s="254"/>
      <c r="I57" s="254"/>
      <c r="J57" s="57"/>
      <c r="K57" s="19"/>
      <c r="L57" s="240"/>
      <c r="M57" s="241"/>
      <c r="N57" s="248"/>
      <c r="O57" s="249"/>
      <c r="P57" s="249"/>
      <c r="Q57" s="250"/>
      <c r="R57" s="19"/>
      <c r="S57" s="56"/>
      <c r="T57" s="39"/>
      <c r="U57" s="39"/>
      <c r="V57" s="39"/>
      <c r="W57" s="39"/>
      <c r="X57" s="57"/>
      <c r="Y57" s="19"/>
      <c r="Z57" s="19"/>
      <c r="AA57" s="19"/>
      <c r="AB57" s="19"/>
      <c r="AC57" s="19"/>
    </row>
    <row r="58" spans="1:25" ht="9.75" customHeight="1">
      <c r="A58" s="236" t="s">
        <v>134</v>
      </c>
      <c r="B58" s="236"/>
      <c r="C58" s="236"/>
      <c r="D58" s="237"/>
      <c r="E58" s="53"/>
      <c r="F58" s="54"/>
      <c r="G58" s="54"/>
      <c r="H58" s="54"/>
      <c r="I58" s="54"/>
      <c r="J58" s="55"/>
      <c r="U58" s="19"/>
      <c r="W58" s="7"/>
      <c r="X58" s="7"/>
      <c r="Y58" s="7"/>
    </row>
    <row r="59" spans="1:35" ht="23.25" customHeight="1">
      <c r="A59" s="236"/>
      <c r="B59" s="236"/>
      <c r="C59" s="236"/>
      <c r="D59" s="237"/>
      <c r="E59" s="56"/>
      <c r="F59" s="39"/>
      <c r="G59" s="39"/>
      <c r="H59" s="39"/>
      <c r="I59" s="39"/>
      <c r="J59" s="57"/>
      <c r="Z59" s="58" t="s">
        <v>135</v>
      </c>
      <c r="AA59" s="3"/>
      <c r="AB59" s="3"/>
      <c r="AC59" s="3"/>
      <c r="AD59" s="3"/>
      <c r="AE59" s="3"/>
      <c r="AF59" s="3"/>
      <c r="AG59" s="3"/>
      <c r="AH59" s="3"/>
      <c r="AI59" s="3"/>
    </row>
    <row r="60" ht="22.5" customHeight="1"/>
    <row r="61" ht="12.75" customHeight="1"/>
  </sheetData>
  <sheetProtection password="CAC3" sheet="1"/>
  <mergeCells count="6">
    <mergeCell ref="A58:D59"/>
    <mergeCell ref="L56:M57"/>
    <mergeCell ref="X1:AJ1"/>
    <mergeCell ref="N56:Q57"/>
    <mergeCell ref="A57:D57"/>
    <mergeCell ref="E57:I57"/>
  </mergeCells>
  <printOptions horizontalCentered="1" verticalCentered="1"/>
  <pageMargins left="0.5905511811023623" right="0" top="0.1968503937007874" bottom="0" header="0.5118110236220472" footer="0.5118110236220472"/>
  <pageSetup horizontalDpi="600" verticalDpi="600" orientation="portrait" paperSize="9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4">
      <selection activeCell="A1" sqref="A1"/>
    </sheetView>
  </sheetViews>
  <sheetFormatPr defaultColWidth="1.28515625" defaultRowHeight="7.5" customHeight="1"/>
  <sheetData/>
  <sheetProtection sheet="1"/>
  <printOptions gridLines="1"/>
  <pageMargins left="0.787401575" right="0.787401575" top="0.984251969" bottom="0.984251969" header="0.511811023" footer="0.511811023"/>
  <pageSetup horizontalDpi="600" verticalDpi="600" orientation="portrait" paperSize="9"/>
  <headerFooter alignWithMargins="0">
    <oddHeader>&amp;C&amp;A</oddHeader>
    <oddFooter>&amp;CSeite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W34"/>
  <sheetViews>
    <sheetView showGridLines="0" showRowColHeaders="0" showZeros="0" zoomScale="70" zoomScaleNormal="70" zoomScalePageLayoutView="0" workbookViewId="0" topLeftCell="A1">
      <pane ySplit="11" topLeftCell="A12" activePane="bottomLeft" state="frozen"/>
      <selection pane="topLeft" activeCell="G13" sqref="G13"/>
      <selection pane="bottomLeft" activeCell="E14" sqref="E14"/>
    </sheetView>
  </sheetViews>
  <sheetFormatPr defaultColWidth="0" defaultRowHeight="12.75" zeroHeight="1"/>
  <cols>
    <col min="1" max="1" width="6.7109375" style="73" customWidth="1"/>
    <col min="2" max="4" width="6.7109375" style="74" customWidth="1"/>
    <col min="5" max="5" width="30.7109375" style="74" customWidth="1"/>
    <col min="6" max="6" width="19.8515625" style="74" hidden="1" customWidth="1"/>
    <col min="7" max="7" width="8.7109375" style="74" customWidth="1"/>
    <col min="8" max="8" width="7.7109375" style="74" customWidth="1"/>
    <col min="9" max="9" width="8.7109375" style="75" customWidth="1"/>
    <col min="10" max="10" width="2.421875" style="75" customWidth="1"/>
    <col min="11" max="11" width="4.28125" style="75" customWidth="1"/>
    <col min="12" max="12" width="6.421875" style="74" customWidth="1"/>
    <col min="13" max="13" width="2.421875" style="75" customWidth="1"/>
    <col min="14" max="14" width="8.7109375" style="75" customWidth="1"/>
    <col min="15" max="15" width="10.00390625" style="75" customWidth="1"/>
    <col min="16" max="16" width="8.7109375" style="76" customWidth="1"/>
    <col min="17" max="17" width="37.7109375" style="74" customWidth="1"/>
    <col min="18" max="18" width="3.28125" style="74" customWidth="1"/>
    <col min="19" max="16384" width="0" style="74" hidden="1" customWidth="1"/>
  </cols>
  <sheetData>
    <row r="1" ht="15" customHeight="1">
      <c r="W1" s="77"/>
    </row>
    <row r="2" spans="1:7" ht="12.75">
      <c r="A2" s="184" t="str">
        <f>CONCATENATE("PNR: ",Deckblatt!AD16,Deckblatt!AE16,Deckblatt!AF16,Deckblatt!AG16,Deckblatt!AH16,Deckblatt!AI16,Deckblatt!AJ16)</f>
        <v>PNR: </v>
      </c>
      <c r="G2" s="78" t="b">
        <v>0</v>
      </c>
    </row>
    <row r="3" spans="1:7" ht="12.75">
      <c r="A3" s="19"/>
      <c r="G3" s="78" t="b">
        <v>0</v>
      </c>
    </row>
    <row r="4" spans="1:7" ht="12.75">
      <c r="A4" s="74"/>
      <c r="G4" s="78" t="b">
        <v>0</v>
      </c>
    </row>
    <row r="5" spans="1:17" ht="16.5" thickBot="1">
      <c r="A5" s="79" t="s">
        <v>15</v>
      </c>
      <c r="G5" s="80" t="s">
        <v>113</v>
      </c>
      <c r="H5" s="19"/>
      <c r="I5" s="19"/>
      <c r="J5" s="19"/>
      <c r="K5" s="19"/>
      <c r="L5" s="19"/>
      <c r="M5" s="19"/>
      <c r="N5" s="19"/>
      <c r="O5" s="19"/>
      <c r="P5" s="81"/>
      <c r="Q5" s="82" t="s">
        <v>16</v>
      </c>
    </row>
    <row r="6" spans="1:17" ht="12.75" customHeight="1">
      <c r="A6" s="83" t="s">
        <v>17</v>
      </c>
      <c r="E6" s="77"/>
      <c r="G6" s="257" t="s">
        <v>112</v>
      </c>
      <c r="H6" s="258"/>
      <c r="I6" s="257" t="s">
        <v>14</v>
      </c>
      <c r="J6" s="269"/>
      <c r="K6" s="270"/>
      <c r="L6" s="269"/>
      <c r="M6" s="270"/>
      <c r="N6" s="273"/>
      <c r="O6" s="273"/>
      <c r="P6" s="261" t="s">
        <v>16</v>
      </c>
      <c r="Q6" s="267">
        <f>SUM(J6:O6)</f>
        <v>0</v>
      </c>
    </row>
    <row r="7" spans="1:17" ht="13.5" customHeight="1" thickBot="1">
      <c r="A7" s="83" t="s">
        <v>18</v>
      </c>
      <c r="E7" s="77"/>
      <c r="G7" s="259"/>
      <c r="H7" s="260"/>
      <c r="I7" s="259"/>
      <c r="J7" s="271"/>
      <c r="K7" s="272"/>
      <c r="L7" s="271"/>
      <c r="M7" s="272"/>
      <c r="N7" s="274"/>
      <c r="O7" s="274"/>
      <c r="P7" s="262"/>
      <c r="Q7" s="268"/>
    </row>
    <row r="8" spans="1:15" ht="13.5" thickBot="1">
      <c r="A8" s="84"/>
      <c r="E8" s="77"/>
      <c r="M8" s="85">
        <v>12</v>
      </c>
      <c r="N8" s="85">
        <v>13</v>
      </c>
      <c r="O8" s="85">
        <v>14</v>
      </c>
    </row>
    <row r="9" spans="1:17" ht="24.75" thickBot="1">
      <c r="A9" s="86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6</v>
      </c>
      <c r="H9" s="87">
        <v>7</v>
      </c>
      <c r="I9" s="87">
        <v>8</v>
      </c>
      <c r="J9" s="87">
        <v>9</v>
      </c>
      <c r="K9" s="87">
        <v>10</v>
      </c>
      <c r="L9" s="87">
        <v>11</v>
      </c>
      <c r="M9" s="88" t="s">
        <v>20</v>
      </c>
      <c r="N9" s="89"/>
      <c r="O9" s="90" t="s">
        <v>21</v>
      </c>
      <c r="P9" s="86">
        <v>15</v>
      </c>
      <c r="Q9" s="86">
        <v>16</v>
      </c>
    </row>
    <row r="10" spans="1:17" ht="92.25" customHeight="1" thickBot="1">
      <c r="A10" s="91" t="s">
        <v>22</v>
      </c>
      <c r="B10" s="92" t="s">
        <v>23</v>
      </c>
      <c r="C10" s="93"/>
      <c r="D10" s="255" t="s">
        <v>138</v>
      </c>
      <c r="E10" s="94" t="s">
        <v>24</v>
      </c>
      <c r="F10" s="94"/>
      <c r="G10" s="94" t="s">
        <v>25</v>
      </c>
      <c r="H10" s="94" t="s">
        <v>107</v>
      </c>
      <c r="I10" s="95" t="s">
        <v>26</v>
      </c>
      <c r="J10" s="96" t="s">
        <v>27</v>
      </c>
      <c r="K10" s="97" t="s">
        <v>28</v>
      </c>
      <c r="L10" s="98"/>
      <c r="M10" s="99" t="s">
        <v>29</v>
      </c>
      <c r="N10" s="100" t="s">
        <v>30</v>
      </c>
      <c r="O10" s="100" t="s">
        <v>121</v>
      </c>
      <c r="P10" s="101" t="s">
        <v>122</v>
      </c>
      <c r="Q10" s="94" t="s">
        <v>31</v>
      </c>
    </row>
    <row r="11" spans="1:17" ht="15" thickBot="1">
      <c r="A11" s="102"/>
      <c r="B11" s="103" t="s">
        <v>32</v>
      </c>
      <c r="C11" s="103" t="s">
        <v>33</v>
      </c>
      <c r="D11" s="256"/>
      <c r="E11" s="104"/>
      <c r="F11" s="104"/>
      <c r="G11" s="104"/>
      <c r="H11" s="105"/>
      <c r="I11" s="195" t="s">
        <v>108</v>
      </c>
      <c r="J11" s="106"/>
      <c r="K11" s="107" t="s">
        <v>34</v>
      </c>
      <c r="L11" s="107" t="s">
        <v>35</v>
      </c>
      <c r="M11" s="204" t="s">
        <v>120</v>
      </c>
      <c r="N11" s="196" t="s">
        <v>108</v>
      </c>
      <c r="O11" s="196" t="s">
        <v>108</v>
      </c>
      <c r="P11" s="196" t="s">
        <v>108</v>
      </c>
      <c r="Q11" s="108"/>
    </row>
    <row r="12" spans="1:17" s="109" customFormat="1" ht="15.75">
      <c r="A12" s="155"/>
      <c r="B12" s="212"/>
      <c r="C12" s="212"/>
      <c r="D12" s="156"/>
      <c r="E12" s="157"/>
      <c r="F12" s="164">
        <f aca="true" t="shared" si="0" ref="F12:F22">LEFT(G12,1)</f>
      </c>
      <c r="G12" s="159"/>
      <c r="H12" s="160">
        <v>0</v>
      </c>
      <c r="I12" s="188">
        <f>IF(AND(G12&lt;&gt;"",H12&lt;&gt;""),IF(F12="Ö",VLOOKUP(H12,Index!$B$3:$D$635,3),IF(F12="S",1,INT(H12))*VLOOKUP(IF(F12="S",G12&amp;H12,G12),Index!$C$637:$D$695,2,FALSE)),"")</f>
      </c>
      <c r="J12" s="167"/>
      <c r="K12" s="189"/>
      <c r="L12" s="214">
        <f>(C12-B12)+IF(J12="K",Index!$C$697,IF(J12="G",Index!$C$698,0))</f>
        <v>0</v>
      </c>
      <c r="M12" s="169"/>
      <c r="N12" s="188">
        <f>IF(M12="",0,IF(L12/1&lt;0.209,0,ROUND(INDEX(Index!$G$643:$H$645,LEFT(Deckblatt!$AD$22,1),'Reisegb. Abrechnung'!M12)*IF(L12/1&lt;0.334,1,IF(L12/1&lt;=0.5,2,3))/3,1)))</f>
        <v>0</v>
      </c>
      <c r="O12" s="171"/>
      <c r="P12" s="172"/>
      <c r="Q12" s="158"/>
    </row>
    <row r="13" spans="1:17" s="109" customFormat="1" ht="15.75">
      <c r="A13" s="155"/>
      <c r="B13" s="212"/>
      <c r="C13" s="212"/>
      <c r="D13" s="156"/>
      <c r="E13" s="157"/>
      <c r="F13" s="164">
        <f t="shared" si="0"/>
      </c>
      <c r="G13" s="159"/>
      <c r="H13" s="160"/>
      <c r="I13" s="188">
        <f>IF(AND(G13&lt;&gt;"",H13&lt;&gt;""),IF(F13="Ö",VLOOKUP(H13,Index!$B$3:$D$635,3),IF(F13="S",1,INT(H13))*VLOOKUP(IF(F13="S",G13&amp;H13,G13),Index!$C$637:$D$695,2,FALSE)),"")</f>
      </c>
      <c r="J13" s="167"/>
      <c r="K13" s="189"/>
      <c r="L13" s="214">
        <f>(C13-B13)+IF(J13="K",Index!$C$697,IF(J13="G",Index!$C$698,0))</f>
        <v>0</v>
      </c>
      <c r="M13" s="169"/>
      <c r="N13" s="188">
        <f>IF(M13="",0,IF(L13/1&lt;0.209,0,ROUND(INDEX(Index!$G$643:$H$645,LEFT(Deckblatt!$AD$22,1),'Reisegb. Abrechnung'!M13)*IF(L13/1&lt;0.334,1,IF(L13/1&lt;=0.5,2,3))/3,1)))</f>
        <v>0</v>
      </c>
      <c r="O13" s="171"/>
      <c r="P13" s="172"/>
      <c r="Q13" s="158"/>
    </row>
    <row r="14" spans="1:17" s="109" customFormat="1" ht="15.75">
      <c r="A14" s="155"/>
      <c r="B14" s="212"/>
      <c r="C14" s="212"/>
      <c r="D14" s="156"/>
      <c r="E14" s="157"/>
      <c r="F14" s="164">
        <f t="shared" si="0"/>
      </c>
      <c r="G14" s="159"/>
      <c r="H14" s="160"/>
      <c r="I14" s="188">
        <f>IF(AND(G14&lt;&gt;"",H14&lt;&gt;""),IF(F14="Ö",VLOOKUP(H14,Index!$B$3:$D$635,3),IF(F14="S",1,INT(H14))*VLOOKUP(IF(F14="S",G14&amp;H14,G14),Index!$C$637:$D$695,2,FALSE)),"")</f>
      </c>
      <c r="J14" s="167"/>
      <c r="K14" s="189"/>
      <c r="L14" s="214">
        <f>(C14-B14)+IF(J14="K",Index!$C$697,IF(J14="G",Index!$C$698,0))</f>
        <v>0</v>
      </c>
      <c r="M14" s="169"/>
      <c r="N14" s="188">
        <f>IF(M14="",0,IF(L14/1&lt;0.209,0,ROUND(INDEX(Index!$G$643:$H$645,LEFT(Deckblatt!$AD$22,1),'Reisegb. Abrechnung'!M14)*IF(L14/1&lt;0.334,1,IF(L14/1&lt;=0.5,2,3))/3,1)))</f>
        <v>0</v>
      </c>
      <c r="O14" s="171"/>
      <c r="P14" s="172"/>
      <c r="Q14" s="158"/>
    </row>
    <row r="15" spans="1:17" s="109" customFormat="1" ht="15.75">
      <c r="A15" s="155"/>
      <c r="B15" s="212"/>
      <c r="C15" s="212"/>
      <c r="D15" s="156"/>
      <c r="E15" s="157"/>
      <c r="F15" s="164">
        <f t="shared" si="0"/>
      </c>
      <c r="G15" s="159"/>
      <c r="H15" s="160"/>
      <c r="I15" s="188">
        <f>IF(AND(G15&lt;&gt;"",H15&lt;&gt;""),IF(F15="Ö",VLOOKUP(H15,Index!$B$3:$D$635,3),IF(F15="S",1,INT(H15))*VLOOKUP(IF(F15="S",G15&amp;H15,G15),Index!$C$637:$D$695,2,FALSE)),"")</f>
      </c>
      <c r="J15" s="167"/>
      <c r="K15" s="189"/>
      <c r="L15" s="214">
        <f>(C15-B15)+IF(J15="K",Index!$C$697,IF(J15="G",Index!$C$698,0))</f>
        <v>0</v>
      </c>
      <c r="M15" s="169"/>
      <c r="N15" s="188">
        <f>IF(M15="",0,IF(L15/1&lt;0.209,0,ROUND(INDEX(Index!$G$643:$H$645,LEFT(Deckblatt!$AD$22,1),'Reisegb. Abrechnung'!M15)*IF(L15/1&lt;0.334,1,IF(L15/1&lt;=0.5,2,3))/3,1)))</f>
        <v>0</v>
      </c>
      <c r="O15" s="171"/>
      <c r="P15" s="172"/>
      <c r="Q15" s="158"/>
    </row>
    <row r="16" spans="1:17" s="109" customFormat="1" ht="15.75">
      <c r="A16" s="155"/>
      <c r="B16" s="212"/>
      <c r="C16" s="212"/>
      <c r="D16" s="156"/>
      <c r="E16" s="157"/>
      <c r="F16" s="164">
        <f t="shared" si="0"/>
      </c>
      <c r="G16" s="159"/>
      <c r="H16" s="160"/>
      <c r="I16" s="188">
        <f>IF(AND(G16&lt;&gt;"",H16&lt;&gt;""),IF(F16="Ö",VLOOKUP(H16,Index!$B$3:$D$635,3),IF(F16="S",1,INT(H16))*VLOOKUP(IF(F16="S",G16&amp;H16,G16),Index!$C$637:$D$695,2,FALSE)),"")</f>
      </c>
      <c r="J16" s="167"/>
      <c r="K16" s="189"/>
      <c r="L16" s="214">
        <f>(C16-B16)+IF(J16="K",Index!$C$697,IF(J16="G",Index!$C$698,0))</f>
        <v>0</v>
      </c>
      <c r="M16" s="169"/>
      <c r="N16" s="188">
        <f>IF(M16="",0,IF(L16/1&lt;0.209,0,ROUND(INDEX(Index!$G$643:$H$645,LEFT(Deckblatt!$AD$22,1),'Reisegb. Abrechnung'!M16)*IF(L16/1&lt;0.334,1,IF(L16/1&lt;=0.5,2,3))/3,1)))</f>
        <v>0</v>
      </c>
      <c r="O16" s="171"/>
      <c r="P16" s="172"/>
      <c r="Q16" s="158"/>
    </row>
    <row r="17" spans="1:17" s="109" customFormat="1" ht="15.75">
      <c r="A17" s="155"/>
      <c r="B17" s="212"/>
      <c r="C17" s="212"/>
      <c r="D17" s="156"/>
      <c r="E17" s="157"/>
      <c r="F17" s="164">
        <f t="shared" si="0"/>
      </c>
      <c r="G17" s="159"/>
      <c r="H17" s="160"/>
      <c r="I17" s="188">
        <f>IF(AND(G17&lt;&gt;"",H17&lt;&gt;""),IF(F17="Ö",VLOOKUP(H17,Index!$B$3:$D$635,3),IF(F17="S",1,INT(H17))*VLOOKUP(IF(F17="S",G17&amp;H17,G17),Index!$C$637:$D$695,2,FALSE)),"")</f>
      </c>
      <c r="J17" s="167"/>
      <c r="K17" s="189"/>
      <c r="L17" s="214">
        <f>(C17-B17)+IF(J17="K",Index!$C$697,IF(J17="G",Index!$C$698,0))</f>
        <v>0</v>
      </c>
      <c r="M17" s="169"/>
      <c r="N17" s="188">
        <f>IF(M17="",0,IF(L17/1&lt;0.209,0,ROUND(INDEX(Index!$G$643:$H$645,LEFT(Deckblatt!$AD$22,1),'Reisegb. Abrechnung'!M17)*IF(L17/1&lt;0.334,1,IF(L17/1&lt;=0.5,2,3))/3,1)))</f>
        <v>0</v>
      </c>
      <c r="O17" s="171"/>
      <c r="P17" s="172"/>
      <c r="Q17" s="158"/>
    </row>
    <row r="18" spans="1:17" s="109" customFormat="1" ht="15.75">
      <c r="A18" s="155"/>
      <c r="B18" s="212"/>
      <c r="C18" s="212"/>
      <c r="D18" s="156"/>
      <c r="E18" s="157"/>
      <c r="F18" s="164">
        <f t="shared" si="0"/>
      </c>
      <c r="G18" s="159"/>
      <c r="H18" s="160"/>
      <c r="I18" s="188">
        <f>IF(AND(G18&lt;&gt;"",H18&lt;&gt;""),IF(F18="Ö",VLOOKUP(H18,Index!$B$3:$D$635,3),IF(F18="S",1,INT(H18))*VLOOKUP(IF(F18="S",G18&amp;H18,G18),Index!$C$637:$D$695,2,FALSE)),"")</f>
      </c>
      <c r="J18" s="167"/>
      <c r="K18" s="189"/>
      <c r="L18" s="214">
        <f>(C18-B18)+IF(J18="K",Index!$C$697,IF(J18="G",Index!$C$698,0))</f>
        <v>0</v>
      </c>
      <c r="M18" s="169"/>
      <c r="N18" s="188">
        <f>IF(M18="",0,IF(L18/1&lt;0.209,0,ROUND(INDEX(Index!$G$643:$H$645,LEFT(Deckblatt!$AD$22,1),'Reisegb. Abrechnung'!M18)*IF(L18/1&lt;0.334,1,IF(L18/1&lt;=0.5,2,3))/3,1)))</f>
        <v>0</v>
      </c>
      <c r="O18" s="171"/>
      <c r="P18" s="172"/>
      <c r="Q18" s="158"/>
    </row>
    <row r="19" spans="1:17" s="109" customFormat="1" ht="15.75">
      <c r="A19" s="155"/>
      <c r="B19" s="212"/>
      <c r="C19" s="212"/>
      <c r="D19" s="156"/>
      <c r="E19" s="157"/>
      <c r="F19" s="164">
        <f t="shared" si="0"/>
      </c>
      <c r="G19" s="159"/>
      <c r="H19" s="160"/>
      <c r="I19" s="188">
        <f>IF(AND(G19&lt;&gt;"",H19&lt;&gt;""),IF(F19="Ö",VLOOKUP(H19,Index!$B$3:$D$635,3),IF(F19="S",1,INT(H19))*VLOOKUP(IF(F19="S",G19&amp;H19,G19),Index!$C$637:$D$695,2,FALSE)),"")</f>
      </c>
      <c r="J19" s="167"/>
      <c r="K19" s="189"/>
      <c r="L19" s="214">
        <f>(C19-B19)+IF(J19="K",Index!$C$697,IF(J19="G",Index!$C$698,0))</f>
        <v>0</v>
      </c>
      <c r="M19" s="169"/>
      <c r="N19" s="188">
        <f>IF(M19="",0,IF(L19/1&lt;0.209,0,ROUND(INDEX(Index!$G$643:$H$645,LEFT(Deckblatt!$AD$22,1),'Reisegb. Abrechnung'!M19)*IF(L19/1&lt;0.334,1,IF(L19/1&lt;=0.5,2,3))/3,1)))</f>
        <v>0</v>
      </c>
      <c r="O19" s="171"/>
      <c r="P19" s="172"/>
      <c r="Q19" s="158"/>
    </row>
    <row r="20" spans="1:17" s="109" customFormat="1" ht="15.75">
      <c r="A20" s="155"/>
      <c r="B20" s="212"/>
      <c r="C20" s="212"/>
      <c r="D20" s="156"/>
      <c r="E20" s="157"/>
      <c r="F20" s="164">
        <f t="shared" si="0"/>
      </c>
      <c r="G20" s="159"/>
      <c r="H20" s="160"/>
      <c r="I20" s="188">
        <f>IF(AND(G20&lt;&gt;"",H20&lt;&gt;""),IF(F20="Ö",VLOOKUP(H20,Index!$B$3:$D$635,3),IF(F20="S",1,INT(H20))*VLOOKUP(IF(F20="S",G20&amp;H20,G20),Index!$C$637:$D$695,2,FALSE)),"")</f>
      </c>
      <c r="J20" s="167"/>
      <c r="K20" s="189"/>
      <c r="L20" s="214">
        <f>(C20-B20)+IF(J20="K",Index!$C$697,IF(J20="G",Index!$C$698,0))</f>
        <v>0</v>
      </c>
      <c r="M20" s="169"/>
      <c r="N20" s="188">
        <f>IF(M20="",0,IF(L20/1&lt;0.209,0,ROUND(INDEX(Index!$G$643:$H$645,LEFT(Deckblatt!$AD$22,1),'Reisegb. Abrechnung'!M20)*IF(L20/1&lt;0.334,1,IF(L20/1&lt;=0.5,2,3))/3,1)))</f>
        <v>0</v>
      </c>
      <c r="O20" s="171"/>
      <c r="P20" s="172"/>
      <c r="Q20" s="158"/>
    </row>
    <row r="21" spans="1:17" s="109" customFormat="1" ht="15.75">
      <c r="A21" s="155"/>
      <c r="B21" s="212"/>
      <c r="C21" s="212"/>
      <c r="D21" s="156"/>
      <c r="E21" s="157"/>
      <c r="F21" s="164">
        <f t="shared" si="0"/>
      </c>
      <c r="G21" s="159"/>
      <c r="H21" s="160"/>
      <c r="I21" s="188">
        <f>IF(AND(G21&lt;&gt;"",H21&lt;&gt;""),IF(F21="Ö",VLOOKUP(H21,Index!$B$3:$D$635,3),IF(F21="S",1,INT(H21))*VLOOKUP(IF(F21="S",G21&amp;H21,G21),Index!$C$637:$D$695,2,FALSE)),"")</f>
      </c>
      <c r="J21" s="167"/>
      <c r="K21" s="189"/>
      <c r="L21" s="214">
        <f>(C21-B21)+IF(J21="K",Index!$C$697,IF(J21="G",Index!$C$698,0))</f>
        <v>0</v>
      </c>
      <c r="M21" s="169"/>
      <c r="N21" s="188">
        <f>IF(M21="",0,IF(L21/1&lt;0.209,0,ROUND(INDEX(Index!$G$643:$H$645,LEFT(Deckblatt!$AD$22,1),'Reisegb. Abrechnung'!M21)*IF(L21/1&lt;0.334,1,IF(L21/1&lt;=0.5,2,3))/3,1)))</f>
        <v>0</v>
      </c>
      <c r="O21" s="171"/>
      <c r="P21" s="172"/>
      <c r="Q21" s="158"/>
    </row>
    <row r="22" spans="1:17" s="109" customFormat="1" ht="16.5" thickBot="1">
      <c r="A22" s="161"/>
      <c r="B22" s="212"/>
      <c r="C22" s="212"/>
      <c r="D22" s="162"/>
      <c r="E22" s="163"/>
      <c r="F22" s="164">
        <f t="shared" si="0"/>
      </c>
      <c r="G22" s="165"/>
      <c r="H22" s="166"/>
      <c r="I22" s="188">
        <f>IF(AND(G22&lt;&gt;"",H22&lt;&gt;""),IF(F22="Ö",VLOOKUP(H22,Index!$B$3:$D$635,3),IF(F22="S",1,INT(H22))*VLOOKUP(IF(F22="S",G22&amp;H22,G22),Index!$C$637:$D$695,2,FALSE)),"")</f>
      </c>
      <c r="J22" s="168"/>
      <c r="K22" s="189"/>
      <c r="L22" s="214">
        <f>(C22-B22)+IF(J22="K",Index!$C$697,IF(J22="G",Index!$C$698,0))</f>
        <v>0</v>
      </c>
      <c r="M22" s="170"/>
      <c r="N22" s="188">
        <f>IF(M22="",0,IF(L22/1&lt;0.209,0,ROUND(INDEX(Index!$G$643:$H$645,LEFT(Deckblatt!$AD$22,1),'Reisegb. Abrechnung'!M22)*IF(L22/1&lt;0.334,1,IF(L22/1&lt;=0.5,2,3))/3,1)))</f>
        <v>0</v>
      </c>
      <c r="O22" s="173"/>
      <c r="P22" s="174"/>
      <c r="Q22" s="164"/>
    </row>
    <row r="23" spans="1:23" s="109" customFormat="1" ht="16.5" thickBot="1">
      <c r="A23" s="110"/>
      <c r="B23" s="74"/>
      <c r="E23" s="111"/>
      <c r="F23" s="111"/>
      <c r="G23" s="112" t="s">
        <v>36</v>
      </c>
      <c r="H23" s="113">
        <f>SUMIF(F12:F22,"P",H12:H22)</f>
        <v>0</v>
      </c>
      <c r="I23" s="114">
        <f>J23+K23</f>
        <v>0</v>
      </c>
      <c r="J23" s="115">
        <f>SUMIF(F12:F22,"M",I12:I22)</f>
        <v>0</v>
      </c>
      <c r="K23" s="116">
        <f>SUMIF(F12:F22,"P",I12:I22)</f>
        <v>0</v>
      </c>
      <c r="L23" s="111"/>
      <c r="M23" s="117"/>
      <c r="N23" s="118">
        <f>SUM(N12:N22)</f>
        <v>0</v>
      </c>
      <c r="O23" s="118">
        <f>SUM(O12:O22)</f>
        <v>0</v>
      </c>
      <c r="P23" s="118">
        <f>SUM(P12:P22)</f>
        <v>0</v>
      </c>
      <c r="Q23" s="146"/>
      <c r="W23" s="148" t="s">
        <v>37</v>
      </c>
    </row>
    <row r="24" spans="1:17" s="109" customFormat="1" ht="43.5" thickBot="1">
      <c r="A24" s="110"/>
      <c r="E24" s="200"/>
      <c r="G24" s="235" t="s">
        <v>186</v>
      </c>
      <c r="H24" s="120">
        <f>SUMIF(F12:F22,"Ö",H12:H22)</f>
        <v>0</v>
      </c>
      <c r="I24" s="121">
        <f>SUMIF(F12:F22,"Ö",I12:I22)</f>
        <v>0</v>
      </c>
      <c r="J24" s="122"/>
      <c r="K24" s="122"/>
      <c r="M24" s="123"/>
      <c r="N24" s="123"/>
      <c r="O24" s="124" t="s">
        <v>110</v>
      </c>
      <c r="P24" s="125"/>
      <c r="Q24" s="126">
        <f>SUM(N23:P23,I26)</f>
        <v>0</v>
      </c>
    </row>
    <row r="25" spans="1:16" s="109" customFormat="1" ht="15.75">
      <c r="A25" s="110"/>
      <c r="G25" s="119" t="s">
        <v>106</v>
      </c>
      <c r="H25" s="120"/>
      <c r="I25" s="121">
        <f>SUMIF(F12:F22,"S",I12:I22)</f>
        <v>0</v>
      </c>
      <c r="J25" s="130"/>
      <c r="K25" s="130"/>
      <c r="M25" s="123"/>
      <c r="O25" s="132">
        <f ca="1">TODAY()</f>
        <v>44788</v>
      </c>
      <c r="P25" s="131"/>
    </row>
    <row r="26" spans="1:17" s="109" customFormat="1" ht="24" customHeight="1" thickBot="1">
      <c r="A26" s="110"/>
      <c r="G26" s="127" t="s">
        <v>38</v>
      </c>
      <c r="H26" s="128"/>
      <c r="I26" s="129">
        <f>SUM(I23:I25)</f>
        <v>0</v>
      </c>
      <c r="J26" s="123"/>
      <c r="L26" s="133"/>
      <c r="N26" s="207"/>
      <c r="O26" s="208" t="str">
        <f>Deckblatt!AC9</f>
        <v>Version 01.10.2017</v>
      </c>
      <c r="P26"/>
      <c r="Q26"/>
    </row>
    <row r="27" spans="1:17" s="109" customFormat="1" ht="57" customHeight="1">
      <c r="A27" s="110"/>
      <c r="E27" s="206"/>
      <c r="G27" s="265" t="s">
        <v>190</v>
      </c>
      <c r="H27" s="266"/>
      <c r="I27" s="266"/>
      <c r="J27" s="266"/>
      <c r="K27" s="266"/>
      <c r="L27" s="266"/>
      <c r="M27" s="266"/>
      <c r="N27" s="266"/>
      <c r="O27" s="266"/>
      <c r="P27" s="266"/>
      <c r="Q27" s="266"/>
    </row>
    <row r="28" spans="2:17" ht="45.75" customHeight="1">
      <c r="B28" s="109"/>
      <c r="E28" s="205"/>
      <c r="G28" s="263"/>
      <c r="H28" s="264"/>
      <c r="I28" s="264"/>
      <c r="J28" s="264"/>
      <c r="K28" s="264"/>
      <c r="L28" s="264"/>
      <c r="M28" s="264"/>
      <c r="N28" s="264"/>
      <c r="O28" s="264"/>
      <c r="P28" s="264"/>
      <c r="Q28" s="264"/>
    </row>
    <row r="29" ht="21" customHeight="1">
      <c r="A29" s="74" t="s">
        <v>39</v>
      </c>
    </row>
    <row r="30" spans="1:17" s="109" customFormat="1" ht="15.75">
      <c r="A30" s="175">
        <v>35796</v>
      </c>
      <c r="B30" s="215">
        <v>0.5</v>
      </c>
      <c r="C30" s="134"/>
      <c r="D30" s="134"/>
      <c r="E30" s="135"/>
      <c r="F30" s="136"/>
      <c r="G30" s="137"/>
      <c r="H30" s="137"/>
      <c r="I30" s="190"/>
      <c r="J30" s="138"/>
      <c r="K30" s="190"/>
      <c r="L30" s="216">
        <f>MOD(A31+C31-(A30+B30)+IF(J31="K",Index!$C$697,IF(J31="G",Index!$C$698,0)),1)</f>
        <v>0</v>
      </c>
      <c r="M30" s="138"/>
      <c r="N30" s="209"/>
      <c r="O30" s="139"/>
      <c r="P30" s="139"/>
      <c r="Q30" s="140"/>
    </row>
    <row r="31" spans="1:17" s="109" customFormat="1" ht="15.75">
      <c r="A31" s="176">
        <v>35796</v>
      </c>
      <c r="B31" s="141"/>
      <c r="C31" s="213">
        <v>0.5</v>
      </c>
      <c r="D31" s="177"/>
      <c r="E31" s="178" t="s">
        <v>40</v>
      </c>
      <c r="F31" s="179">
        <f>LEFT(G31,1)</f>
      </c>
      <c r="G31" s="179"/>
      <c r="H31" s="180"/>
      <c r="I31" s="188">
        <f>IF(AND(G31&lt;&gt;"",H31&lt;&gt;""),IF(F31="Ö",VLOOKUP(H31,Index!$B$3:$D$635,3),IF(F31="S",1,INT(H31))*VLOOKUP(IF(F31="S",G31&amp;H31,G31),Index!$C$637:$D$695,2,FALSE)),"")</f>
      </c>
      <c r="J31" s="181"/>
      <c r="K31" s="189">
        <f>INT(A31+C31-(A30+B30)+IF(J31="K",Index!$C$697,IF(J31="G",Index!$C$698,0)))</f>
        <v>0</v>
      </c>
      <c r="L31" s="217">
        <f>A31+C31-(A30+B30)+IF(J31="K",Index!$C$697,IF(J31="G",Index!$C$698,0))</f>
        <v>0</v>
      </c>
      <c r="M31" s="182"/>
      <c r="N31" s="210">
        <f>IF(M31="",0,IF(L30/1&lt;0.209,0,ROUND(INDEX(Index!$G$643:$H$645,LEFT(Deckblatt!$AD$22,1),'Reisegb. Abrechnung'!M31)*IF(L30/1&lt;0.334,1,IF(L30/1&lt;=0.5,2,3))/3,1)))+IF(M31="",0,K31*INDEX(Index!$G$643:$H$645,LEFT(Deckblatt!$AD$22,1),'Reisegb. Abrechnung'!M31))</f>
        <v>0</v>
      </c>
      <c r="O31" s="183"/>
      <c r="P31" s="183"/>
      <c r="Q31" s="185"/>
    </row>
    <row r="32" ht="10.5"/>
    <row r="34" spans="1:4" ht="12.75" hidden="1">
      <c r="A34" s="74"/>
      <c r="B34" s="132"/>
      <c r="C34" s="60"/>
      <c r="D34" s="60"/>
    </row>
    <row r="35" ht="10.5"/>
    <row r="36" ht="10.5"/>
    <row r="37" ht="10.5"/>
    <row r="38" ht="10.5"/>
    <row r="39" ht="10.5"/>
    <row r="40" ht="10.5"/>
  </sheetData>
  <sheetProtection password="CAC3" sheet="1" objects="1" scenarios="1"/>
  <mergeCells count="11">
    <mergeCell ref="O6:O7"/>
    <mergeCell ref="D10:D11"/>
    <mergeCell ref="G6:H7"/>
    <mergeCell ref="I6:I7"/>
    <mergeCell ref="P6:P7"/>
    <mergeCell ref="G28:Q28"/>
    <mergeCell ref="G27:Q27"/>
    <mergeCell ref="Q6:Q7"/>
    <mergeCell ref="L6:M7"/>
    <mergeCell ref="J6:K7"/>
    <mergeCell ref="N6:N7"/>
  </mergeCells>
  <dataValidations count="1">
    <dataValidation type="time" allowBlank="1" showInputMessage="1" showErrorMessage="1" errorTitle="Ungültiges Zeitformat" error="Bitte die Zeit im Format hh:mm z.B. 07:15 eingeben." sqref="B30:C31 B12:C22">
      <formula1>0</formula1>
      <formula2>0.9993055555555556</formula2>
    </dataValidation>
  </dataValidations>
  <printOptions horizontalCentered="1"/>
  <pageMargins left="0.1968503937007874" right="0" top="0.1968503937007874" bottom="0" header="0.5118110236220472" footer="0.5118110236220472"/>
  <pageSetup horizontalDpi="300" verticalDpi="300" orientation="landscape" paperSize="9" scale="89"/>
  <headerFooter alignWithMargins="0">
    <oddHeader>&amp;C
</oddHeader>
  </headerFooter>
  <drawing r:id="rId3"/>
  <legacyDrawing r:id="rId2"/>
  <oleObjects>
    <oleObject progId="StaticDib" shapeId="180466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H699"/>
  <sheetViews>
    <sheetView showGridLines="0" showRowColHeaders="0" zoomScalePageLayoutView="0" workbookViewId="0" topLeftCell="A394">
      <selection activeCell="D666" sqref="D666"/>
    </sheetView>
  </sheetViews>
  <sheetFormatPr defaultColWidth="0" defaultRowHeight="12.75" zeroHeight="1"/>
  <cols>
    <col min="1" max="1" width="42.28125" style="19" customWidth="1"/>
    <col min="2" max="2" width="37.421875" style="19" hidden="1" customWidth="1"/>
    <col min="3" max="3" width="7.421875" style="19" customWidth="1"/>
    <col min="4" max="4" width="10.421875" style="19" customWidth="1"/>
    <col min="5" max="5" width="6.140625" style="19" customWidth="1"/>
    <col min="6" max="6" width="15.140625" style="19" customWidth="1"/>
    <col min="7" max="8" width="8.421875" style="19" customWidth="1"/>
    <col min="9" max="9" width="3.28125" style="19" customWidth="1"/>
    <col min="10" max="16384" width="0" style="19" hidden="1" customWidth="1"/>
  </cols>
  <sheetData>
    <row r="1" spans="1:6" ht="6" customHeight="1">
      <c r="A1" s="59"/>
      <c r="B1" s="59"/>
      <c r="C1" s="60"/>
      <c r="D1" s="60"/>
      <c r="E1" s="60"/>
      <c r="F1" s="60"/>
    </row>
    <row r="2" spans="1:5" ht="12.75">
      <c r="A2" s="218" t="s">
        <v>41</v>
      </c>
      <c r="B2" s="219"/>
      <c r="C2" s="219" t="s">
        <v>19</v>
      </c>
      <c r="D2" s="220" t="s">
        <v>108</v>
      </c>
      <c r="E2"/>
    </row>
    <row r="3" spans="1:5" ht="12.75">
      <c r="A3" s="211" t="s">
        <v>43</v>
      </c>
      <c r="B3" s="221">
        <v>1</v>
      </c>
      <c r="C3" s="222" t="s">
        <v>139</v>
      </c>
      <c r="D3" s="223">
        <v>1.64</v>
      </c>
      <c r="E3"/>
    </row>
    <row r="4" spans="1:5" ht="12.75">
      <c r="A4" s="224"/>
      <c r="B4" s="221">
        <v>9</v>
      </c>
      <c r="C4" s="225" t="s">
        <v>140</v>
      </c>
      <c r="D4" s="226">
        <v>1.8</v>
      </c>
      <c r="E4"/>
    </row>
    <row r="5" spans="1:5" ht="12.75">
      <c r="A5" s="224"/>
      <c r="B5" s="221">
        <v>10</v>
      </c>
      <c r="C5" s="225" t="s">
        <v>141</v>
      </c>
      <c r="D5" s="226">
        <f>D4+0.2</f>
        <v>2</v>
      </c>
      <c r="E5"/>
    </row>
    <row r="6" spans="1:5" ht="12.75">
      <c r="A6" s="224"/>
      <c r="B6" s="221">
        <v>11</v>
      </c>
      <c r="C6" s="225" t="s">
        <v>142</v>
      </c>
      <c r="D6" s="226">
        <f aca="true" t="shared" si="0" ref="D6:D45">D5+0.2</f>
        <v>2.2</v>
      </c>
      <c r="E6"/>
    </row>
    <row r="7" spans="1:5" ht="12.75">
      <c r="A7" s="224"/>
      <c r="B7" s="221">
        <v>12</v>
      </c>
      <c r="C7" s="225" t="s">
        <v>143</v>
      </c>
      <c r="D7" s="226">
        <f t="shared" si="0"/>
        <v>2.4000000000000004</v>
      </c>
      <c r="E7"/>
    </row>
    <row r="8" spans="1:5" ht="12.75">
      <c r="A8" s="224"/>
      <c r="B8" s="221">
        <v>13</v>
      </c>
      <c r="C8" s="225" t="s">
        <v>144</v>
      </c>
      <c r="D8" s="226">
        <f t="shared" si="0"/>
        <v>2.6000000000000005</v>
      </c>
      <c r="E8"/>
    </row>
    <row r="9" spans="1:5" ht="12.75">
      <c r="A9" s="224"/>
      <c r="B9" s="221">
        <v>14</v>
      </c>
      <c r="C9" s="225" t="s">
        <v>145</v>
      </c>
      <c r="D9" s="226">
        <f t="shared" si="0"/>
        <v>2.8000000000000007</v>
      </c>
      <c r="E9"/>
    </row>
    <row r="10" spans="1:5" ht="12.75">
      <c r="A10" s="224"/>
      <c r="B10" s="221">
        <v>15</v>
      </c>
      <c r="C10" s="225" t="s">
        <v>146</v>
      </c>
      <c r="D10" s="226">
        <f t="shared" si="0"/>
        <v>3.000000000000001</v>
      </c>
      <c r="E10"/>
    </row>
    <row r="11" spans="1:5" ht="12.75">
      <c r="A11" s="224"/>
      <c r="B11" s="221">
        <v>16</v>
      </c>
      <c r="C11" s="225" t="s">
        <v>147</v>
      </c>
      <c r="D11" s="226">
        <f t="shared" si="0"/>
        <v>3.200000000000001</v>
      </c>
      <c r="E11"/>
    </row>
    <row r="12" spans="1:5" ht="12.75">
      <c r="A12" s="224"/>
      <c r="B12" s="221">
        <v>17</v>
      </c>
      <c r="C12" s="225" t="s">
        <v>148</v>
      </c>
      <c r="D12" s="226">
        <f t="shared" si="0"/>
        <v>3.4000000000000012</v>
      </c>
      <c r="E12"/>
    </row>
    <row r="13" spans="1:5" ht="12.75">
      <c r="A13" s="224"/>
      <c r="B13" s="221">
        <v>18</v>
      </c>
      <c r="C13" s="225" t="s">
        <v>149</v>
      </c>
      <c r="D13" s="226">
        <f t="shared" si="0"/>
        <v>3.6000000000000014</v>
      </c>
      <c r="E13"/>
    </row>
    <row r="14" spans="1:5" ht="12.75">
      <c r="A14" s="224"/>
      <c r="B14" s="221">
        <v>19</v>
      </c>
      <c r="C14" s="225" t="s">
        <v>150</v>
      </c>
      <c r="D14" s="226">
        <f t="shared" si="0"/>
        <v>3.8000000000000016</v>
      </c>
      <c r="E14"/>
    </row>
    <row r="15" spans="1:5" ht="12.75">
      <c r="A15" s="224"/>
      <c r="B15" s="221">
        <v>20</v>
      </c>
      <c r="C15" s="225" t="s">
        <v>151</v>
      </c>
      <c r="D15" s="226">
        <f t="shared" si="0"/>
        <v>4.000000000000002</v>
      </c>
      <c r="E15"/>
    </row>
    <row r="16" spans="1:5" ht="12.75">
      <c r="A16" s="224"/>
      <c r="B16" s="221">
        <v>21</v>
      </c>
      <c r="C16" s="225" t="s">
        <v>152</v>
      </c>
      <c r="D16" s="226">
        <f t="shared" si="0"/>
        <v>4.200000000000002</v>
      </c>
      <c r="E16"/>
    </row>
    <row r="17" spans="1:5" ht="12.75">
      <c r="A17" s="224"/>
      <c r="B17" s="221">
        <v>22</v>
      </c>
      <c r="C17" s="225" t="s">
        <v>153</v>
      </c>
      <c r="D17" s="226">
        <f t="shared" si="0"/>
        <v>4.400000000000002</v>
      </c>
      <c r="E17"/>
    </row>
    <row r="18" spans="1:5" ht="12.75">
      <c r="A18" s="224"/>
      <c r="B18" s="221">
        <v>23</v>
      </c>
      <c r="C18" s="225" t="s">
        <v>154</v>
      </c>
      <c r="D18" s="226">
        <f t="shared" si="0"/>
        <v>4.600000000000002</v>
      </c>
      <c r="E18"/>
    </row>
    <row r="19" spans="1:5" ht="12.75">
      <c r="A19" s="224"/>
      <c r="B19" s="221">
        <v>24</v>
      </c>
      <c r="C19" s="225" t="s">
        <v>155</v>
      </c>
      <c r="D19" s="226">
        <f t="shared" si="0"/>
        <v>4.8000000000000025</v>
      </c>
      <c r="E19"/>
    </row>
    <row r="20" spans="1:5" ht="12.75">
      <c r="A20" s="224"/>
      <c r="B20" s="221">
        <v>25</v>
      </c>
      <c r="C20" s="225" t="s">
        <v>156</v>
      </c>
      <c r="D20" s="226">
        <f t="shared" si="0"/>
        <v>5.000000000000003</v>
      </c>
      <c r="E20"/>
    </row>
    <row r="21" spans="1:5" ht="12.75">
      <c r="A21" s="224"/>
      <c r="B21" s="221">
        <v>26</v>
      </c>
      <c r="C21" s="225" t="s">
        <v>157</v>
      </c>
      <c r="D21" s="226">
        <f t="shared" si="0"/>
        <v>5.200000000000003</v>
      </c>
      <c r="E21"/>
    </row>
    <row r="22" spans="1:5" ht="12.75">
      <c r="A22" s="224"/>
      <c r="B22" s="221">
        <v>27</v>
      </c>
      <c r="C22" s="225" t="s">
        <v>158</v>
      </c>
      <c r="D22" s="226">
        <f t="shared" si="0"/>
        <v>5.400000000000003</v>
      </c>
      <c r="E22"/>
    </row>
    <row r="23" spans="1:5" ht="12.75">
      <c r="A23" s="224"/>
      <c r="B23" s="221">
        <v>28</v>
      </c>
      <c r="C23" s="225" t="s">
        <v>159</v>
      </c>
      <c r="D23" s="226">
        <f t="shared" si="0"/>
        <v>5.600000000000003</v>
      </c>
      <c r="E23"/>
    </row>
    <row r="24" spans="1:5" ht="12.75">
      <c r="A24" s="224"/>
      <c r="B24" s="221">
        <v>29</v>
      </c>
      <c r="C24" s="225" t="s">
        <v>160</v>
      </c>
      <c r="D24" s="226">
        <f t="shared" si="0"/>
        <v>5.800000000000003</v>
      </c>
      <c r="E24"/>
    </row>
    <row r="25" spans="1:5" ht="12.75">
      <c r="A25" s="224"/>
      <c r="B25" s="221">
        <v>30</v>
      </c>
      <c r="C25" s="225" t="s">
        <v>161</v>
      </c>
      <c r="D25" s="226">
        <f t="shared" si="0"/>
        <v>6.0000000000000036</v>
      </c>
      <c r="E25"/>
    </row>
    <row r="26" spans="1:5" ht="12.75">
      <c r="A26" s="224"/>
      <c r="B26" s="221">
        <v>31</v>
      </c>
      <c r="C26" s="225" t="s">
        <v>162</v>
      </c>
      <c r="D26" s="226">
        <f t="shared" si="0"/>
        <v>6.200000000000004</v>
      </c>
      <c r="E26"/>
    </row>
    <row r="27" spans="1:5" ht="12.75">
      <c r="A27" s="224"/>
      <c r="B27" s="221">
        <v>32</v>
      </c>
      <c r="C27" s="225" t="s">
        <v>163</v>
      </c>
      <c r="D27" s="226">
        <f t="shared" si="0"/>
        <v>6.400000000000004</v>
      </c>
      <c r="E27"/>
    </row>
    <row r="28" spans="1:5" ht="12.75">
      <c r="A28" s="224"/>
      <c r="B28" s="221">
        <v>33</v>
      </c>
      <c r="C28" s="225" t="s">
        <v>164</v>
      </c>
      <c r="D28" s="226">
        <f t="shared" si="0"/>
        <v>6.600000000000004</v>
      </c>
      <c r="E28"/>
    </row>
    <row r="29" spans="1:5" ht="12.75">
      <c r="A29" s="224"/>
      <c r="B29" s="221">
        <v>34</v>
      </c>
      <c r="C29" s="225" t="s">
        <v>165</v>
      </c>
      <c r="D29" s="226">
        <f t="shared" si="0"/>
        <v>6.800000000000004</v>
      </c>
      <c r="E29"/>
    </row>
    <row r="30" spans="1:5" ht="12.75">
      <c r="A30" s="224"/>
      <c r="B30" s="221">
        <v>35</v>
      </c>
      <c r="C30" s="225" t="s">
        <v>166</v>
      </c>
      <c r="D30" s="226">
        <f t="shared" si="0"/>
        <v>7.000000000000004</v>
      </c>
      <c r="E30"/>
    </row>
    <row r="31" spans="1:5" ht="12.75">
      <c r="A31" s="224"/>
      <c r="B31" s="221">
        <v>36</v>
      </c>
      <c r="C31" s="225" t="s">
        <v>167</v>
      </c>
      <c r="D31" s="226">
        <f t="shared" si="0"/>
        <v>7.200000000000005</v>
      </c>
      <c r="E31"/>
    </row>
    <row r="32" spans="1:5" ht="12.75">
      <c r="A32" s="224"/>
      <c r="B32" s="221">
        <v>37</v>
      </c>
      <c r="C32" s="225" t="s">
        <v>168</v>
      </c>
      <c r="D32" s="226">
        <f t="shared" si="0"/>
        <v>7.400000000000005</v>
      </c>
      <c r="E32"/>
    </row>
    <row r="33" spans="1:5" ht="12.75">
      <c r="A33" s="224"/>
      <c r="B33" s="221">
        <v>38</v>
      </c>
      <c r="C33" s="225" t="s">
        <v>169</v>
      </c>
      <c r="D33" s="226">
        <f t="shared" si="0"/>
        <v>7.600000000000005</v>
      </c>
      <c r="E33"/>
    </row>
    <row r="34" spans="1:5" ht="12.75">
      <c r="A34" s="224"/>
      <c r="B34" s="221">
        <v>39</v>
      </c>
      <c r="C34" s="225" t="s">
        <v>170</v>
      </c>
      <c r="D34" s="226">
        <f t="shared" si="0"/>
        <v>7.800000000000005</v>
      </c>
      <c r="E34"/>
    </row>
    <row r="35" spans="1:5" ht="12.75">
      <c r="A35" s="224"/>
      <c r="B35" s="221">
        <v>40</v>
      </c>
      <c r="C35" s="225" t="s">
        <v>171</v>
      </c>
      <c r="D35" s="226">
        <f t="shared" si="0"/>
        <v>8.000000000000005</v>
      </c>
      <c r="E35"/>
    </row>
    <row r="36" spans="1:5" ht="12.75">
      <c r="A36" s="224"/>
      <c r="B36" s="221">
        <v>41</v>
      </c>
      <c r="C36" s="225" t="s">
        <v>172</v>
      </c>
      <c r="D36" s="226">
        <f t="shared" si="0"/>
        <v>8.200000000000005</v>
      </c>
      <c r="E36"/>
    </row>
    <row r="37" spans="1:5" ht="12.75">
      <c r="A37" s="224"/>
      <c r="B37" s="221">
        <v>42</v>
      </c>
      <c r="C37" s="225" t="s">
        <v>173</v>
      </c>
      <c r="D37" s="226">
        <f t="shared" si="0"/>
        <v>8.400000000000004</v>
      </c>
      <c r="E37"/>
    </row>
    <row r="38" spans="1:5" ht="12.75">
      <c r="A38" s="224"/>
      <c r="B38" s="221">
        <v>43</v>
      </c>
      <c r="C38" s="225" t="s">
        <v>174</v>
      </c>
      <c r="D38" s="226">
        <f t="shared" si="0"/>
        <v>8.600000000000003</v>
      </c>
      <c r="E38"/>
    </row>
    <row r="39" spans="1:5" ht="12.75">
      <c r="A39" s="224"/>
      <c r="B39" s="221">
        <v>44</v>
      </c>
      <c r="C39" s="225" t="s">
        <v>175</v>
      </c>
      <c r="D39" s="226">
        <f t="shared" si="0"/>
        <v>8.800000000000002</v>
      </c>
      <c r="E39"/>
    </row>
    <row r="40" spans="1:5" ht="12.75">
      <c r="A40" s="224"/>
      <c r="B40" s="221">
        <v>45</v>
      </c>
      <c r="C40" s="225" t="s">
        <v>176</v>
      </c>
      <c r="D40" s="226">
        <f t="shared" si="0"/>
        <v>9.000000000000002</v>
      </c>
      <c r="E40"/>
    </row>
    <row r="41" spans="1:5" ht="12.75">
      <c r="A41" s="224"/>
      <c r="B41" s="221">
        <v>46</v>
      </c>
      <c r="C41" s="225" t="s">
        <v>177</v>
      </c>
      <c r="D41" s="226">
        <f t="shared" si="0"/>
        <v>9.200000000000001</v>
      </c>
      <c r="E41"/>
    </row>
    <row r="42" spans="1:5" ht="12.75">
      <c r="A42" s="224"/>
      <c r="B42" s="221">
        <v>47</v>
      </c>
      <c r="C42" s="225" t="s">
        <v>178</v>
      </c>
      <c r="D42" s="226">
        <f t="shared" si="0"/>
        <v>9.4</v>
      </c>
      <c r="E42"/>
    </row>
    <row r="43" spans="1:5" ht="12.75">
      <c r="A43" s="224"/>
      <c r="B43" s="221">
        <v>48</v>
      </c>
      <c r="C43" s="225" t="s">
        <v>179</v>
      </c>
      <c r="D43" s="226">
        <f t="shared" si="0"/>
        <v>9.6</v>
      </c>
      <c r="E43"/>
    </row>
    <row r="44" spans="1:5" ht="12.75">
      <c r="A44" s="224"/>
      <c r="B44" s="221">
        <v>49</v>
      </c>
      <c r="C44" s="225" t="s">
        <v>180</v>
      </c>
      <c r="D44" s="226">
        <f t="shared" si="0"/>
        <v>9.799999999999999</v>
      </c>
      <c r="E44"/>
    </row>
    <row r="45" spans="1:5" ht="12.75">
      <c r="A45" s="224"/>
      <c r="B45" s="221">
        <v>50</v>
      </c>
      <c r="C45" s="227">
        <v>50</v>
      </c>
      <c r="D45" s="226">
        <f t="shared" si="0"/>
        <v>9.999999999999998</v>
      </c>
      <c r="E45"/>
    </row>
    <row r="46" spans="1:5" ht="12.75">
      <c r="A46" s="224"/>
      <c r="B46" s="221">
        <v>51</v>
      </c>
      <c r="C46" s="225">
        <v>51</v>
      </c>
      <c r="D46" s="226">
        <f>D45+0.1</f>
        <v>10.099999999999998</v>
      </c>
      <c r="E46"/>
    </row>
    <row r="47" spans="1:5" ht="12.75">
      <c r="A47" s="224"/>
      <c r="B47" s="221">
        <v>52</v>
      </c>
      <c r="C47" s="225">
        <v>52</v>
      </c>
      <c r="D47" s="226">
        <f aca="true" t="shared" si="1" ref="D47:D110">D46+0.1</f>
        <v>10.199999999999998</v>
      </c>
      <c r="E47"/>
    </row>
    <row r="48" spans="1:5" ht="12.75">
      <c r="A48" s="224"/>
      <c r="B48" s="221">
        <v>53</v>
      </c>
      <c r="C48" s="225">
        <v>53</v>
      </c>
      <c r="D48" s="226">
        <f t="shared" si="1"/>
        <v>10.299999999999997</v>
      </c>
      <c r="E48"/>
    </row>
    <row r="49" spans="1:5" ht="12.75">
      <c r="A49" s="224"/>
      <c r="B49" s="221">
        <v>54</v>
      </c>
      <c r="C49" s="225">
        <v>54</v>
      </c>
      <c r="D49" s="226">
        <f t="shared" si="1"/>
        <v>10.399999999999997</v>
      </c>
      <c r="E49"/>
    </row>
    <row r="50" spans="1:5" ht="12.75">
      <c r="A50" s="224"/>
      <c r="B50" s="221">
        <v>55</v>
      </c>
      <c r="C50" s="225">
        <v>55</v>
      </c>
      <c r="D50" s="226">
        <f t="shared" si="1"/>
        <v>10.499999999999996</v>
      </c>
      <c r="E50"/>
    </row>
    <row r="51" spans="1:5" ht="12.75">
      <c r="A51" s="224"/>
      <c r="B51" s="221">
        <v>56</v>
      </c>
      <c r="C51" s="225">
        <v>56</v>
      </c>
      <c r="D51" s="226">
        <f t="shared" si="1"/>
        <v>10.599999999999996</v>
      </c>
      <c r="E51"/>
    </row>
    <row r="52" spans="1:5" ht="12.75">
      <c r="A52" s="224"/>
      <c r="B52" s="221">
        <v>57</v>
      </c>
      <c r="C52" s="225">
        <v>57</v>
      </c>
      <c r="D52" s="226">
        <f t="shared" si="1"/>
        <v>10.699999999999996</v>
      </c>
      <c r="E52"/>
    </row>
    <row r="53" spans="1:5" ht="12.75">
      <c r="A53" s="224"/>
      <c r="B53" s="221">
        <v>58</v>
      </c>
      <c r="C53" s="225" t="s">
        <v>181</v>
      </c>
      <c r="D53" s="226">
        <f t="shared" si="1"/>
        <v>10.799999999999995</v>
      </c>
      <c r="E53"/>
    </row>
    <row r="54" spans="1:5" ht="12.75">
      <c r="A54" s="224"/>
      <c r="B54" s="221">
        <v>59</v>
      </c>
      <c r="C54" s="225" t="s">
        <v>182</v>
      </c>
      <c r="D54" s="226">
        <f t="shared" si="1"/>
        <v>10.899999999999995</v>
      </c>
      <c r="E54"/>
    </row>
    <row r="55" spans="1:5" ht="12.75">
      <c r="A55" s="224"/>
      <c r="B55" s="221">
        <v>60</v>
      </c>
      <c r="C55" s="225" t="s">
        <v>183</v>
      </c>
      <c r="D55" s="226">
        <f t="shared" si="1"/>
        <v>10.999999999999995</v>
      </c>
      <c r="E55"/>
    </row>
    <row r="56" spans="1:5" ht="12.75">
      <c r="A56" s="224"/>
      <c r="B56" s="221">
        <v>61</v>
      </c>
      <c r="C56" s="225" t="s">
        <v>184</v>
      </c>
      <c r="D56" s="226">
        <f t="shared" si="1"/>
        <v>11.099999999999994</v>
      </c>
      <c r="E56"/>
    </row>
    <row r="57" spans="1:5" ht="12.75">
      <c r="A57" s="224"/>
      <c r="B57" s="221">
        <v>62</v>
      </c>
      <c r="C57" s="228">
        <v>62</v>
      </c>
      <c r="D57" s="226">
        <f t="shared" si="1"/>
        <v>11.199999999999994</v>
      </c>
      <c r="E57"/>
    </row>
    <row r="58" spans="1:5" ht="12.75">
      <c r="A58" s="224"/>
      <c r="B58" s="221">
        <v>63</v>
      </c>
      <c r="C58" s="228">
        <v>63</v>
      </c>
      <c r="D58" s="226">
        <f t="shared" si="1"/>
        <v>11.299999999999994</v>
      </c>
      <c r="E58"/>
    </row>
    <row r="59" spans="1:5" ht="12.75">
      <c r="A59" s="224"/>
      <c r="B59" s="221">
        <v>64</v>
      </c>
      <c r="C59" s="228">
        <v>64</v>
      </c>
      <c r="D59" s="226">
        <f t="shared" si="1"/>
        <v>11.399999999999993</v>
      </c>
      <c r="E59"/>
    </row>
    <row r="60" spans="1:5" ht="12.75">
      <c r="A60" s="224"/>
      <c r="B60" s="221">
        <v>65</v>
      </c>
      <c r="C60" s="228">
        <v>65</v>
      </c>
      <c r="D60" s="226">
        <f t="shared" si="1"/>
        <v>11.499999999999993</v>
      </c>
      <c r="E60"/>
    </row>
    <row r="61" spans="1:5" ht="12.75">
      <c r="A61" s="224"/>
      <c r="B61" s="221">
        <v>66</v>
      </c>
      <c r="C61" s="228">
        <v>66</v>
      </c>
      <c r="D61" s="226">
        <f t="shared" si="1"/>
        <v>11.599999999999993</v>
      </c>
      <c r="E61"/>
    </row>
    <row r="62" spans="1:5" ht="12.75">
      <c r="A62" s="224"/>
      <c r="B62" s="221">
        <v>67</v>
      </c>
      <c r="C62" s="228">
        <v>67</v>
      </c>
      <c r="D62" s="226">
        <f t="shared" si="1"/>
        <v>11.699999999999992</v>
      </c>
      <c r="E62"/>
    </row>
    <row r="63" spans="1:5" ht="12.75">
      <c r="A63" s="224"/>
      <c r="B63" s="221">
        <v>68</v>
      </c>
      <c r="C63" s="228">
        <v>68</v>
      </c>
      <c r="D63" s="226">
        <f t="shared" si="1"/>
        <v>11.799999999999992</v>
      </c>
      <c r="E63"/>
    </row>
    <row r="64" spans="1:5" ht="12.75">
      <c r="A64" s="224"/>
      <c r="B64" s="221">
        <v>69</v>
      </c>
      <c r="C64" s="228">
        <v>69</v>
      </c>
      <c r="D64" s="226">
        <f t="shared" si="1"/>
        <v>11.899999999999991</v>
      </c>
      <c r="E64"/>
    </row>
    <row r="65" spans="1:5" ht="12.75">
      <c r="A65" s="224"/>
      <c r="B65" s="221">
        <v>70</v>
      </c>
      <c r="C65" s="228">
        <v>70</v>
      </c>
      <c r="D65" s="226">
        <f t="shared" si="1"/>
        <v>11.999999999999991</v>
      </c>
      <c r="E65"/>
    </row>
    <row r="66" spans="1:5" ht="12.75">
      <c r="A66" s="224"/>
      <c r="B66" s="221">
        <v>71</v>
      </c>
      <c r="C66" s="228">
        <v>71</v>
      </c>
      <c r="D66" s="226">
        <f t="shared" si="1"/>
        <v>12.09999999999999</v>
      </c>
      <c r="E66"/>
    </row>
    <row r="67" spans="1:5" ht="12.75">
      <c r="A67" s="224"/>
      <c r="B67" s="221">
        <v>72</v>
      </c>
      <c r="C67" s="228">
        <v>72</v>
      </c>
      <c r="D67" s="226">
        <f t="shared" si="1"/>
        <v>12.19999999999999</v>
      </c>
      <c r="E67"/>
    </row>
    <row r="68" spans="1:5" ht="12.75">
      <c r="A68" s="224"/>
      <c r="B68" s="221">
        <v>73</v>
      </c>
      <c r="C68" s="228">
        <v>73</v>
      </c>
      <c r="D68" s="226">
        <f t="shared" si="1"/>
        <v>12.29999999999999</v>
      </c>
      <c r="E68"/>
    </row>
    <row r="69" spans="1:5" ht="12.75">
      <c r="A69" s="224"/>
      <c r="B69" s="221">
        <v>74</v>
      </c>
      <c r="C69" s="228">
        <v>74</v>
      </c>
      <c r="D69" s="226">
        <f t="shared" si="1"/>
        <v>12.39999999999999</v>
      </c>
      <c r="E69"/>
    </row>
    <row r="70" spans="1:5" ht="12.75">
      <c r="A70" s="224"/>
      <c r="B70" s="221">
        <v>75</v>
      </c>
      <c r="C70" s="228">
        <v>75</v>
      </c>
      <c r="D70" s="226">
        <f t="shared" si="1"/>
        <v>12.49999999999999</v>
      </c>
      <c r="E70"/>
    </row>
    <row r="71" spans="1:5" ht="12.75">
      <c r="A71" s="224"/>
      <c r="B71" s="221">
        <v>76</v>
      </c>
      <c r="C71" s="228">
        <v>76</v>
      </c>
      <c r="D71" s="226">
        <f t="shared" si="1"/>
        <v>12.599999999999989</v>
      </c>
      <c r="E71"/>
    </row>
    <row r="72" spans="1:5" ht="12.75">
      <c r="A72" s="224"/>
      <c r="B72" s="221">
        <v>77</v>
      </c>
      <c r="C72" s="228">
        <v>77</v>
      </c>
      <c r="D72" s="226">
        <f t="shared" si="1"/>
        <v>12.699999999999989</v>
      </c>
      <c r="E72"/>
    </row>
    <row r="73" spans="1:5" ht="12.75">
      <c r="A73" s="224"/>
      <c r="B73" s="221">
        <v>78</v>
      </c>
      <c r="C73" s="228">
        <v>78</v>
      </c>
      <c r="D73" s="226">
        <f t="shared" si="1"/>
        <v>12.799999999999988</v>
      </c>
      <c r="E73"/>
    </row>
    <row r="74" spans="1:5" ht="12.75">
      <c r="A74" s="224"/>
      <c r="B74" s="221">
        <v>79</v>
      </c>
      <c r="C74" s="228">
        <v>79</v>
      </c>
      <c r="D74" s="226">
        <f t="shared" si="1"/>
        <v>12.899999999999988</v>
      </c>
      <c r="E74"/>
    </row>
    <row r="75" spans="1:5" ht="12.75">
      <c r="A75" s="224"/>
      <c r="B75" s="221">
        <v>80</v>
      </c>
      <c r="C75" s="228">
        <v>80</v>
      </c>
      <c r="D75" s="226">
        <f t="shared" si="1"/>
        <v>12.999999999999988</v>
      </c>
      <c r="E75"/>
    </row>
    <row r="76" spans="1:5" ht="12.75">
      <c r="A76" s="224"/>
      <c r="B76" s="221">
        <v>81</v>
      </c>
      <c r="C76" s="228">
        <v>81</v>
      </c>
      <c r="D76" s="226">
        <f t="shared" si="1"/>
        <v>13.099999999999987</v>
      </c>
      <c r="E76"/>
    </row>
    <row r="77" spans="1:5" ht="12.75">
      <c r="A77" s="224"/>
      <c r="B77" s="221">
        <v>82</v>
      </c>
      <c r="C77" s="228">
        <v>82</v>
      </c>
      <c r="D77" s="226">
        <f t="shared" si="1"/>
        <v>13.199999999999987</v>
      </c>
      <c r="E77"/>
    </row>
    <row r="78" spans="1:5" ht="12.75">
      <c r="A78" s="224"/>
      <c r="B78" s="221">
        <v>83</v>
      </c>
      <c r="C78" s="228">
        <v>83</v>
      </c>
      <c r="D78" s="226">
        <f t="shared" si="1"/>
        <v>13.299999999999986</v>
      </c>
      <c r="E78"/>
    </row>
    <row r="79" spans="1:5" ht="12.75">
      <c r="A79" s="224"/>
      <c r="B79" s="221">
        <v>84</v>
      </c>
      <c r="C79" s="228">
        <v>84</v>
      </c>
      <c r="D79" s="226">
        <f t="shared" si="1"/>
        <v>13.399999999999986</v>
      </c>
      <c r="E79"/>
    </row>
    <row r="80" spans="1:5" ht="12.75">
      <c r="A80" s="224"/>
      <c r="B80" s="221">
        <v>85</v>
      </c>
      <c r="C80" s="228">
        <v>85</v>
      </c>
      <c r="D80" s="226">
        <f t="shared" si="1"/>
        <v>13.499999999999986</v>
      </c>
      <c r="E80"/>
    </row>
    <row r="81" spans="1:5" ht="12.75">
      <c r="A81" s="224"/>
      <c r="B81" s="221">
        <v>86</v>
      </c>
      <c r="C81" s="228">
        <v>86</v>
      </c>
      <c r="D81" s="226">
        <f t="shared" si="1"/>
        <v>13.599999999999985</v>
      </c>
      <c r="E81"/>
    </row>
    <row r="82" spans="1:5" ht="12.75">
      <c r="A82" s="224"/>
      <c r="B82" s="221">
        <v>87</v>
      </c>
      <c r="C82" s="228">
        <v>87</v>
      </c>
      <c r="D82" s="226">
        <f t="shared" si="1"/>
        <v>13.699999999999985</v>
      </c>
      <c r="E82"/>
    </row>
    <row r="83" spans="1:5" ht="12.75">
      <c r="A83" s="224"/>
      <c r="B83" s="221">
        <v>88</v>
      </c>
      <c r="C83" s="228">
        <v>88</v>
      </c>
      <c r="D83" s="226">
        <f t="shared" si="1"/>
        <v>13.799999999999985</v>
      </c>
      <c r="E83"/>
    </row>
    <row r="84" spans="1:5" ht="12.75">
      <c r="A84" s="224"/>
      <c r="B84" s="221">
        <v>89</v>
      </c>
      <c r="C84" s="228">
        <v>89</v>
      </c>
      <c r="D84" s="226">
        <f t="shared" si="1"/>
        <v>13.899999999999984</v>
      </c>
      <c r="E84"/>
    </row>
    <row r="85" spans="1:5" ht="12.75">
      <c r="A85" s="224"/>
      <c r="B85" s="221">
        <v>90</v>
      </c>
      <c r="C85" s="228">
        <v>90</v>
      </c>
      <c r="D85" s="226">
        <f t="shared" si="1"/>
        <v>13.999999999999984</v>
      </c>
      <c r="E85"/>
    </row>
    <row r="86" spans="1:5" ht="12.75">
      <c r="A86" s="224"/>
      <c r="B86" s="221">
        <v>91</v>
      </c>
      <c r="C86" s="229">
        <v>91</v>
      </c>
      <c r="D86" s="226">
        <f t="shared" si="1"/>
        <v>14.099999999999984</v>
      </c>
      <c r="E86"/>
    </row>
    <row r="87" spans="1:5" ht="12.75">
      <c r="A87" s="224"/>
      <c r="B87" s="221">
        <v>92</v>
      </c>
      <c r="C87" s="229">
        <v>92</v>
      </c>
      <c r="D87" s="226">
        <f t="shared" si="1"/>
        <v>14.199999999999983</v>
      </c>
      <c r="E87"/>
    </row>
    <row r="88" spans="1:5" ht="12.75">
      <c r="A88" s="224"/>
      <c r="B88" s="221">
        <v>93</v>
      </c>
      <c r="C88" s="229">
        <v>93</v>
      </c>
      <c r="D88" s="226">
        <f t="shared" si="1"/>
        <v>14.299999999999983</v>
      </c>
      <c r="E88"/>
    </row>
    <row r="89" spans="1:5" ht="12.75">
      <c r="A89" s="224"/>
      <c r="B89" s="221">
        <v>94</v>
      </c>
      <c r="C89" s="229">
        <v>94</v>
      </c>
      <c r="D89" s="226">
        <f t="shared" si="1"/>
        <v>14.399999999999983</v>
      </c>
      <c r="E89"/>
    </row>
    <row r="90" spans="1:5" ht="12.75">
      <c r="A90" s="224"/>
      <c r="B90" s="221">
        <v>95</v>
      </c>
      <c r="C90" s="229">
        <v>95</v>
      </c>
      <c r="D90" s="226">
        <f t="shared" si="1"/>
        <v>14.499999999999982</v>
      </c>
      <c r="E90"/>
    </row>
    <row r="91" spans="1:5" ht="12.75">
      <c r="A91" s="224"/>
      <c r="B91" s="221">
        <v>96</v>
      </c>
      <c r="C91" s="229">
        <v>96</v>
      </c>
      <c r="D91" s="226">
        <f t="shared" si="1"/>
        <v>14.599999999999982</v>
      </c>
      <c r="E91"/>
    </row>
    <row r="92" spans="1:5" ht="12.75">
      <c r="A92" s="224"/>
      <c r="B92" s="221">
        <v>97</v>
      </c>
      <c r="C92" s="229">
        <v>97</v>
      </c>
      <c r="D92" s="226">
        <f t="shared" si="1"/>
        <v>14.699999999999982</v>
      </c>
      <c r="E92"/>
    </row>
    <row r="93" spans="1:5" ht="12.75">
      <c r="A93" s="224"/>
      <c r="B93" s="221">
        <v>98</v>
      </c>
      <c r="C93" s="229">
        <v>98</v>
      </c>
      <c r="D93" s="226">
        <f t="shared" si="1"/>
        <v>14.799999999999981</v>
      </c>
      <c r="E93"/>
    </row>
    <row r="94" spans="1:5" ht="12.75">
      <c r="A94" s="224"/>
      <c r="B94" s="221">
        <v>99</v>
      </c>
      <c r="C94" s="229">
        <v>99</v>
      </c>
      <c r="D94" s="226">
        <f t="shared" si="1"/>
        <v>14.89999999999998</v>
      </c>
      <c r="E94"/>
    </row>
    <row r="95" spans="1:5" ht="12.75">
      <c r="A95" s="224"/>
      <c r="B95" s="221">
        <v>100</v>
      </c>
      <c r="C95" s="229">
        <v>100</v>
      </c>
      <c r="D95" s="226">
        <f t="shared" si="1"/>
        <v>14.99999999999998</v>
      </c>
      <c r="E95"/>
    </row>
    <row r="96" spans="1:5" ht="12.75">
      <c r="A96" s="224"/>
      <c r="B96" s="221">
        <v>101</v>
      </c>
      <c r="C96" s="229">
        <v>101</v>
      </c>
      <c r="D96" s="226">
        <f t="shared" si="1"/>
        <v>15.09999999999998</v>
      </c>
      <c r="E96"/>
    </row>
    <row r="97" spans="1:5" ht="12.75">
      <c r="A97" s="224"/>
      <c r="B97" s="221">
        <v>102</v>
      </c>
      <c r="C97" s="229">
        <v>102</v>
      </c>
      <c r="D97" s="226">
        <f t="shared" si="1"/>
        <v>15.19999999999998</v>
      </c>
      <c r="E97"/>
    </row>
    <row r="98" spans="1:5" ht="12.75">
      <c r="A98" s="224"/>
      <c r="B98" s="221">
        <v>103</v>
      </c>
      <c r="C98" s="229">
        <v>103</v>
      </c>
      <c r="D98" s="226">
        <f t="shared" si="1"/>
        <v>15.29999999999998</v>
      </c>
      <c r="E98"/>
    </row>
    <row r="99" spans="1:5" ht="12.75">
      <c r="A99" s="224"/>
      <c r="B99" s="221">
        <v>104</v>
      </c>
      <c r="C99" s="229">
        <v>104</v>
      </c>
      <c r="D99" s="226">
        <f t="shared" si="1"/>
        <v>15.399999999999979</v>
      </c>
      <c r="E99"/>
    </row>
    <row r="100" spans="1:5" ht="12.75">
      <c r="A100" s="224"/>
      <c r="B100" s="221">
        <v>105</v>
      </c>
      <c r="C100" s="229">
        <v>105</v>
      </c>
      <c r="D100" s="226">
        <f t="shared" si="1"/>
        <v>15.499999999999979</v>
      </c>
      <c r="E100"/>
    </row>
    <row r="101" spans="1:5" ht="12.75">
      <c r="A101" s="224"/>
      <c r="B101" s="221">
        <v>106</v>
      </c>
      <c r="C101" s="229">
        <v>106</v>
      </c>
      <c r="D101" s="226">
        <f t="shared" si="1"/>
        <v>15.599999999999978</v>
      </c>
      <c r="E101"/>
    </row>
    <row r="102" spans="1:5" ht="12.75">
      <c r="A102" s="224"/>
      <c r="B102" s="221">
        <v>107</v>
      </c>
      <c r="C102" s="229">
        <v>107</v>
      </c>
      <c r="D102" s="226">
        <f t="shared" si="1"/>
        <v>15.699999999999978</v>
      </c>
      <c r="E102"/>
    </row>
    <row r="103" spans="1:5" ht="12.75">
      <c r="A103" s="224"/>
      <c r="B103" s="221">
        <v>108</v>
      </c>
      <c r="C103" s="229">
        <v>108</v>
      </c>
      <c r="D103" s="226">
        <f t="shared" si="1"/>
        <v>15.799999999999978</v>
      </c>
      <c r="E103"/>
    </row>
    <row r="104" spans="1:5" ht="12.75">
      <c r="A104" s="224"/>
      <c r="B104" s="221">
        <v>109</v>
      </c>
      <c r="C104" s="229">
        <v>109</v>
      </c>
      <c r="D104" s="226">
        <f t="shared" si="1"/>
        <v>15.899999999999977</v>
      </c>
      <c r="E104"/>
    </row>
    <row r="105" spans="1:5" ht="12.75">
      <c r="A105" s="224"/>
      <c r="B105" s="221">
        <v>110</v>
      </c>
      <c r="C105" s="229">
        <v>110</v>
      </c>
      <c r="D105" s="226">
        <f t="shared" si="1"/>
        <v>15.999999999999977</v>
      </c>
      <c r="E105"/>
    </row>
    <row r="106" spans="1:5" ht="12.75">
      <c r="A106" s="224"/>
      <c r="B106" s="221">
        <v>111</v>
      </c>
      <c r="C106" s="229">
        <v>111</v>
      </c>
      <c r="D106" s="226">
        <f t="shared" si="1"/>
        <v>16.099999999999977</v>
      </c>
      <c r="E106"/>
    </row>
    <row r="107" spans="1:5" ht="12.75">
      <c r="A107" s="224"/>
      <c r="B107" s="221">
        <v>112</v>
      </c>
      <c r="C107" s="229">
        <v>112</v>
      </c>
      <c r="D107" s="226">
        <f t="shared" si="1"/>
        <v>16.199999999999978</v>
      </c>
      <c r="E107"/>
    </row>
    <row r="108" spans="1:5" ht="12.75">
      <c r="A108" s="224"/>
      <c r="B108" s="221">
        <v>113</v>
      </c>
      <c r="C108" s="229">
        <v>113</v>
      </c>
      <c r="D108" s="226">
        <f t="shared" si="1"/>
        <v>16.29999999999998</v>
      </c>
      <c r="E108"/>
    </row>
    <row r="109" spans="1:5" ht="12.75">
      <c r="A109" s="224"/>
      <c r="B109" s="221">
        <v>114</v>
      </c>
      <c r="C109" s="229">
        <v>114</v>
      </c>
      <c r="D109" s="226">
        <f t="shared" si="1"/>
        <v>16.39999999999998</v>
      </c>
      <c r="E109"/>
    </row>
    <row r="110" spans="1:5" ht="12.75">
      <c r="A110" s="224"/>
      <c r="B110" s="221">
        <v>115</v>
      </c>
      <c r="C110" s="229">
        <v>115</v>
      </c>
      <c r="D110" s="226">
        <f t="shared" si="1"/>
        <v>16.499999999999982</v>
      </c>
      <c r="E110"/>
    </row>
    <row r="111" spans="1:5" ht="12.75">
      <c r="A111" s="224"/>
      <c r="B111" s="221">
        <v>116</v>
      </c>
      <c r="C111" s="229">
        <v>116</v>
      </c>
      <c r="D111" s="226">
        <f aca="true" t="shared" si="2" ref="D111:D174">D110+0.1</f>
        <v>16.599999999999984</v>
      </c>
      <c r="E111"/>
    </row>
    <row r="112" spans="1:5" ht="12.75">
      <c r="A112" s="224"/>
      <c r="B112" s="221">
        <v>117</v>
      </c>
      <c r="C112" s="229">
        <v>117</v>
      </c>
      <c r="D112" s="226">
        <f t="shared" si="2"/>
        <v>16.699999999999985</v>
      </c>
      <c r="E112"/>
    </row>
    <row r="113" spans="1:5" ht="12.75">
      <c r="A113" s="224"/>
      <c r="B113" s="221">
        <v>118</v>
      </c>
      <c r="C113" s="229">
        <v>118</v>
      </c>
      <c r="D113" s="226">
        <f t="shared" si="2"/>
        <v>16.799999999999986</v>
      </c>
      <c r="E113"/>
    </row>
    <row r="114" spans="1:5" ht="12.75">
      <c r="A114" s="224"/>
      <c r="B114" s="221">
        <v>119</v>
      </c>
      <c r="C114" s="229">
        <v>119</v>
      </c>
      <c r="D114" s="226">
        <f t="shared" si="2"/>
        <v>16.899999999999988</v>
      </c>
      <c r="E114"/>
    </row>
    <row r="115" spans="1:5" ht="12.75">
      <c r="A115" s="224"/>
      <c r="B115" s="221">
        <v>120</v>
      </c>
      <c r="C115" s="229">
        <v>120</v>
      </c>
      <c r="D115" s="226">
        <f t="shared" si="2"/>
        <v>16.99999999999999</v>
      </c>
      <c r="E115"/>
    </row>
    <row r="116" spans="1:5" ht="12.75">
      <c r="A116" s="224"/>
      <c r="B116" s="221">
        <v>121</v>
      </c>
      <c r="C116" s="229">
        <v>121</v>
      </c>
      <c r="D116" s="226">
        <f t="shared" si="2"/>
        <v>17.09999999999999</v>
      </c>
      <c r="E116"/>
    </row>
    <row r="117" spans="1:5" ht="12.75">
      <c r="A117" s="224"/>
      <c r="B117" s="221">
        <v>122</v>
      </c>
      <c r="C117" s="229">
        <v>122</v>
      </c>
      <c r="D117" s="226">
        <f t="shared" si="2"/>
        <v>17.199999999999992</v>
      </c>
      <c r="E117"/>
    </row>
    <row r="118" spans="1:5" ht="12.75">
      <c r="A118" s="224"/>
      <c r="B118" s="221">
        <v>123</v>
      </c>
      <c r="C118" s="229">
        <v>123</v>
      </c>
      <c r="D118" s="226">
        <f t="shared" si="2"/>
        <v>17.299999999999994</v>
      </c>
      <c r="E118"/>
    </row>
    <row r="119" spans="1:5" ht="12.75">
      <c r="A119" s="224"/>
      <c r="B119" s="221">
        <v>124</v>
      </c>
      <c r="C119" s="229">
        <v>124</v>
      </c>
      <c r="D119" s="226">
        <f t="shared" si="2"/>
        <v>17.399999999999995</v>
      </c>
      <c r="E119"/>
    </row>
    <row r="120" spans="1:5" ht="12.75">
      <c r="A120" s="224"/>
      <c r="B120" s="221">
        <v>125</v>
      </c>
      <c r="C120" s="229">
        <v>125</v>
      </c>
      <c r="D120" s="226">
        <f t="shared" si="2"/>
        <v>17.499999999999996</v>
      </c>
      <c r="E120"/>
    </row>
    <row r="121" spans="1:5" ht="12.75">
      <c r="A121" s="224"/>
      <c r="B121" s="221">
        <v>126</v>
      </c>
      <c r="C121" s="229">
        <v>126</v>
      </c>
      <c r="D121" s="226">
        <f t="shared" si="2"/>
        <v>17.599999999999998</v>
      </c>
      <c r="E121"/>
    </row>
    <row r="122" spans="1:5" ht="12.75">
      <c r="A122" s="224"/>
      <c r="B122" s="221">
        <v>127</v>
      </c>
      <c r="C122" s="229">
        <v>127</v>
      </c>
      <c r="D122" s="226">
        <f t="shared" si="2"/>
        <v>17.7</v>
      </c>
      <c r="E122"/>
    </row>
    <row r="123" spans="1:5" ht="12.75">
      <c r="A123" s="224"/>
      <c r="B123" s="221">
        <v>128</v>
      </c>
      <c r="C123" s="229">
        <v>128</v>
      </c>
      <c r="D123" s="226">
        <f t="shared" si="2"/>
        <v>17.8</v>
      </c>
      <c r="E123"/>
    </row>
    <row r="124" spans="1:5" ht="12.75">
      <c r="A124" s="224"/>
      <c r="B124" s="221">
        <v>129</v>
      </c>
      <c r="C124" s="229">
        <v>129</v>
      </c>
      <c r="D124" s="226">
        <f t="shared" si="2"/>
        <v>17.900000000000002</v>
      </c>
      <c r="E124"/>
    </row>
    <row r="125" spans="1:5" ht="12.75">
      <c r="A125" s="224"/>
      <c r="B125" s="221">
        <v>130</v>
      </c>
      <c r="C125" s="229">
        <v>130</v>
      </c>
      <c r="D125" s="226">
        <f t="shared" si="2"/>
        <v>18.000000000000004</v>
      </c>
      <c r="E125"/>
    </row>
    <row r="126" spans="1:5" ht="12.75">
      <c r="A126" s="224"/>
      <c r="B126" s="221">
        <v>131</v>
      </c>
      <c r="C126" s="229">
        <v>131</v>
      </c>
      <c r="D126" s="226">
        <f t="shared" si="2"/>
        <v>18.100000000000005</v>
      </c>
      <c r="E126"/>
    </row>
    <row r="127" spans="1:5" ht="12.75">
      <c r="A127" s="224"/>
      <c r="B127" s="221">
        <v>132</v>
      </c>
      <c r="C127" s="229">
        <v>132</v>
      </c>
      <c r="D127" s="226">
        <f t="shared" si="2"/>
        <v>18.200000000000006</v>
      </c>
      <c r="E127"/>
    </row>
    <row r="128" spans="1:5" ht="12.75">
      <c r="A128" s="224"/>
      <c r="B128" s="221">
        <v>133</v>
      </c>
      <c r="C128" s="229">
        <v>133</v>
      </c>
      <c r="D128" s="226">
        <f t="shared" si="2"/>
        <v>18.300000000000008</v>
      </c>
      <c r="E128"/>
    </row>
    <row r="129" spans="1:5" ht="12.75">
      <c r="A129" s="224"/>
      <c r="B129" s="221">
        <v>134</v>
      </c>
      <c r="C129" s="229">
        <v>134</v>
      </c>
      <c r="D129" s="226">
        <f t="shared" si="2"/>
        <v>18.40000000000001</v>
      </c>
      <c r="E129"/>
    </row>
    <row r="130" spans="1:5" ht="12.75">
      <c r="A130" s="224"/>
      <c r="B130" s="221">
        <v>135</v>
      </c>
      <c r="C130" s="229">
        <v>135</v>
      </c>
      <c r="D130" s="226">
        <f t="shared" si="2"/>
        <v>18.50000000000001</v>
      </c>
      <c r="E130"/>
    </row>
    <row r="131" spans="1:5" ht="12.75">
      <c r="A131" s="224"/>
      <c r="B131" s="221">
        <v>136</v>
      </c>
      <c r="C131" s="229">
        <v>136</v>
      </c>
      <c r="D131" s="226">
        <f t="shared" si="2"/>
        <v>18.600000000000012</v>
      </c>
      <c r="E131"/>
    </row>
    <row r="132" spans="1:5" ht="12.75">
      <c r="A132" s="224"/>
      <c r="B132" s="221">
        <v>137</v>
      </c>
      <c r="C132" s="229">
        <v>137</v>
      </c>
      <c r="D132" s="226">
        <f t="shared" si="2"/>
        <v>18.700000000000014</v>
      </c>
      <c r="E132"/>
    </row>
    <row r="133" spans="1:5" ht="12.75">
      <c r="A133" s="224"/>
      <c r="B133" s="221">
        <v>138</v>
      </c>
      <c r="C133" s="229">
        <v>138</v>
      </c>
      <c r="D133" s="226">
        <f t="shared" si="2"/>
        <v>18.800000000000015</v>
      </c>
      <c r="E133"/>
    </row>
    <row r="134" spans="1:5" ht="12.75">
      <c r="A134" s="224"/>
      <c r="B134" s="221">
        <v>139</v>
      </c>
      <c r="C134" s="229">
        <v>139</v>
      </c>
      <c r="D134" s="226">
        <f t="shared" si="2"/>
        <v>18.900000000000016</v>
      </c>
      <c r="E134"/>
    </row>
    <row r="135" spans="1:5" ht="12.75">
      <c r="A135" s="224"/>
      <c r="B135" s="221">
        <v>140</v>
      </c>
      <c r="C135" s="229">
        <v>140</v>
      </c>
      <c r="D135" s="226">
        <f t="shared" si="2"/>
        <v>19.000000000000018</v>
      </c>
      <c r="E135"/>
    </row>
    <row r="136" spans="1:5" ht="12.75">
      <c r="A136" s="224"/>
      <c r="B136" s="221">
        <v>141</v>
      </c>
      <c r="C136" s="229">
        <v>141</v>
      </c>
      <c r="D136" s="226">
        <f t="shared" si="2"/>
        <v>19.10000000000002</v>
      </c>
      <c r="E136"/>
    </row>
    <row r="137" spans="1:5" ht="12.75">
      <c r="A137" s="224"/>
      <c r="B137" s="221">
        <v>142</v>
      </c>
      <c r="C137" s="229">
        <v>142</v>
      </c>
      <c r="D137" s="226">
        <f t="shared" si="2"/>
        <v>19.20000000000002</v>
      </c>
      <c r="E137"/>
    </row>
    <row r="138" spans="1:5" ht="12.75">
      <c r="A138" s="224"/>
      <c r="B138" s="221">
        <v>143</v>
      </c>
      <c r="C138" s="229">
        <v>143</v>
      </c>
      <c r="D138" s="226">
        <f t="shared" si="2"/>
        <v>19.300000000000022</v>
      </c>
      <c r="E138"/>
    </row>
    <row r="139" spans="1:5" ht="12.75">
      <c r="A139" s="224"/>
      <c r="B139" s="221">
        <v>144</v>
      </c>
      <c r="C139" s="229">
        <v>144</v>
      </c>
      <c r="D139" s="226">
        <f t="shared" si="2"/>
        <v>19.400000000000023</v>
      </c>
      <c r="E139"/>
    </row>
    <row r="140" spans="1:5" ht="12.75">
      <c r="A140" s="224"/>
      <c r="B140" s="221">
        <v>145</v>
      </c>
      <c r="C140" s="229">
        <v>145</v>
      </c>
      <c r="D140" s="226">
        <f t="shared" si="2"/>
        <v>19.500000000000025</v>
      </c>
      <c r="E140"/>
    </row>
    <row r="141" spans="1:5" ht="12.75">
      <c r="A141" s="224"/>
      <c r="B141" s="221">
        <v>146</v>
      </c>
      <c r="C141" s="229">
        <v>146</v>
      </c>
      <c r="D141" s="226">
        <f t="shared" si="2"/>
        <v>19.600000000000026</v>
      </c>
      <c r="E141"/>
    </row>
    <row r="142" spans="1:5" ht="12.75">
      <c r="A142" s="224"/>
      <c r="B142" s="221">
        <v>147</v>
      </c>
      <c r="C142" s="229">
        <v>147</v>
      </c>
      <c r="D142" s="226">
        <f t="shared" si="2"/>
        <v>19.700000000000028</v>
      </c>
      <c r="E142"/>
    </row>
    <row r="143" spans="1:5" ht="12.75">
      <c r="A143" s="224"/>
      <c r="B143" s="221">
        <v>148</v>
      </c>
      <c r="C143" s="229">
        <v>148</v>
      </c>
      <c r="D143" s="226">
        <f t="shared" si="2"/>
        <v>19.80000000000003</v>
      </c>
      <c r="E143"/>
    </row>
    <row r="144" spans="1:5" ht="12.75">
      <c r="A144" s="224"/>
      <c r="B144" s="221">
        <v>149</v>
      </c>
      <c r="C144" s="229">
        <v>149</v>
      </c>
      <c r="D144" s="226">
        <f t="shared" si="2"/>
        <v>19.90000000000003</v>
      </c>
      <c r="E144"/>
    </row>
    <row r="145" spans="1:5" ht="12.75">
      <c r="A145" s="224"/>
      <c r="B145" s="221">
        <v>150</v>
      </c>
      <c r="C145" s="229">
        <v>150</v>
      </c>
      <c r="D145" s="226">
        <f t="shared" si="2"/>
        <v>20.000000000000032</v>
      </c>
      <c r="E145"/>
    </row>
    <row r="146" spans="1:5" ht="12.75">
      <c r="A146" s="224"/>
      <c r="B146" s="221">
        <v>151</v>
      </c>
      <c r="C146" s="229">
        <v>151</v>
      </c>
      <c r="D146" s="226">
        <f t="shared" si="2"/>
        <v>20.100000000000033</v>
      </c>
      <c r="E146"/>
    </row>
    <row r="147" spans="1:5" ht="12.75">
      <c r="A147" s="224"/>
      <c r="B147" s="221">
        <v>152</v>
      </c>
      <c r="C147" s="229">
        <v>152</v>
      </c>
      <c r="D147" s="226">
        <f t="shared" si="2"/>
        <v>20.200000000000035</v>
      </c>
      <c r="E147"/>
    </row>
    <row r="148" spans="1:5" ht="12.75">
      <c r="A148" s="224"/>
      <c r="B148" s="221">
        <v>153</v>
      </c>
      <c r="C148" s="229">
        <v>153</v>
      </c>
      <c r="D148" s="226">
        <f t="shared" si="2"/>
        <v>20.300000000000036</v>
      </c>
      <c r="E148"/>
    </row>
    <row r="149" spans="1:5" ht="12.75">
      <c r="A149" s="224"/>
      <c r="B149" s="221">
        <v>154</v>
      </c>
      <c r="C149" s="229">
        <v>154</v>
      </c>
      <c r="D149" s="226">
        <f t="shared" si="2"/>
        <v>20.400000000000038</v>
      </c>
      <c r="E149"/>
    </row>
    <row r="150" spans="1:5" ht="12.75">
      <c r="A150" s="224"/>
      <c r="B150" s="221">
        <v>155</v>
      </c>
      <c r="C150" s="229">
        <v>155</v>
      </c>
      <c r="D150" s="226">
        <f t="shared" si="2"/>
        <v>20.50000000000004</v>
      </c>
      <c r="E150"/>
    </row>
    <row r="151" spans="1:5" ht="12.75">
      <c r="A151" s="224"/>
      <c r="B151" s="221">
        <v>156</v>
      </c>
      <c r="C151" s="229">
        <v>156</v>
      </c>
      <c r="D151" s="226">
        <f t="shared" si="2"/>
        <v>20.60000000000004</v>
      </c>
      <c r="E151"/>
    </row>
    <row r="152" spans="1:5" ht="12.75">
      <c r="A152" s="224"/>
      <c r="B152" s="221">
        <v>157</v>
      </c>
      <c r="C152" s="229">
        <v>157</v>
      </c>
      <c r="D152" s="226">
        <f t="shared" si="2"/>
        <v>20.700000000000042</v>
      </c>
      <c r="E152"/>
    </row>
    <row r="153" spans="1:5" ht="12.75">
      <c r="A153" s="224"/>
      <c r="B153" s="221">
        <v>158</v>
      </c>
      <c r="C153" s="229">
        <v>158</v>
      </c>
      <c r="D153" s="226">
        <f t="shared" si="2"/>
        <v>20.800000000000043</v>
      </c>
      <c r="E153"/>
    </row>
    <row r="154" spans="1:5" ht="12.75">
      <c r="A154" s="224"/>
      <c r="B154" s="221">
        <v>159</v>
      </c>
      <c r="C154" s="229">
        <v>159</v>
      </c>
      <c r="D154" s="226">
        <f t="shared" si="2"/>
        <v>20.900000000000045</v>
      </c>
      <c r="E154"/>
    </row>
    <row r="155" spans="1:5" ht="12.75">
      <c r="A155" s="224"/>
      <c r="B155" s="221">
        <v>160</v>
      </c>
      <c r="C155" s="229">
        <v>160</v>
      </c>
      <c r="D155" s="226">
        <f t="shared" si="2"/>
        <v>21.000000000000046</v>
      </c>
      <c r="E155"/>
    </row>
    <row r="156" spans="1:5" ht="12.75">
      <c r="A156" s="224"/>
      <c r="B156" s="221">
        <v>161</v>
      </c>
      <c r="C156" s="229">
        <v>161</v>
      </c>
      <c r="D156" s="226">
        <f t="shared" si="2"/>
        <v>21.100000000000048</v>
      </c>
      <c r="E156"/>
    </row>
    <row r="157" spans="1:5" ht="12.75">
      <c r="A157" s="224"/>
      <c r="B157" s="221">
        <v>162</v>
      </c>
      <c r="C157" s="229">
        <v>162</v>
      </c>
      <c r="D157" s="226">
        <f t="shared" si="2"/>
        <v>21.20000000000005</v>
      </c>
      <c r="E157"/>
    </row>
    <row r="158" spans="1:5" ht="12.75">
      <c r="A158" s="224"/>
      <c r="B158" s="221">
        <v>163</v>
      </c>
      <c r="C158" s="229">
        <v>163</v>
      </c>
      <c r="D158" s="226">
        <f t="shared" si="2"/>
        <v>21.30000000000005</v>
      </c>
      <c r="E158"/>
    </row>
    <row r="159" spans="1:5" ht="12.75">
      <c r="A159" s="224"/>
      <c r="B159" s="221">
        <v>164</v>
      </c>
      <c r="C159" s="229">
        <v>164</v>
      </c>
      <c r="D159" s="226">
        <f t="shared" si="2"/>
        <v>21.400000000000052</v>
      </c>
      <c r="E159"/>
    </row>
    <row r="160" spans="1:5" ht="12.75">
      <c r="A160" s="224"/>
      <c r="B160" s="221">
        <v>165</v>
      </c>
      <c r="C160" s="229">
        <v>165</v>
      </c>
      <c r="D160" s="226">
        <f t="shared" si="2"/>
        <v>21.500000000000053</v>
      </c>
      <c r="E160"/>
    </row>
    <row r="161" spans="1:5" ht="12.75">
      <c r="A161" s="224"/>
      <c r="B161" s="221">
        <v>166</v>
      </c>
      <c r="C161" s="229">
        <v>166</v>
      </c>
      <c r="D161" s="226">
        <f t="shared" si="2"/>
        <v>21.600000000000055</v>
      </c>
      <c r="E161"/>
    </row>
    <row r="162" spans="1:5" ht="12.75">
      <c r="A162" s="224"/>
      <c r="B162" s="221">
        <v>167</v>
      </c>
      <c r="C162" s="229">
        <v>167</v>
      </c>
      <c r="D162" s="226">
        <f t="shared" si="2"/>
        <v>21.700000000000056</v>
      </c>
      <c r="E162"/>
    </row>
    <row r="163" spans="1:5" ht="12.75">
      <c r="A163" s="224"/>
      <c r="B163" s="221">
        <v>168</v>
      </c>
      <c r="C163" s="229">
        <v>168</v>
      </c>
      <c r="D163" s="226">
        <f t="shared" si="2"/>
        <v>21.800000000000058</v>
      </c>
      <c r="E163"/>
    </row>
    <row r="164" spans="1:5" ht="12.75">
      <c r="A164" s="224"/>
      <c r="B164" s="221">
        <v>169</v>
      </c>
      <c r="C164" s="229">
        <v>169</v>
      </c>
      <c r="D164" s="226">
        <f t="shared" si="2"/>
        <v>21.90000000000006</v>
      </c>
      <c r="E164"/>
    </row>
    <row r="165" spans="1:5" ht="12.75">
      <c r="A165" s="224"/>
      <c r="B165" s="221">
        <v>170</v>
      </c>
      <c r="C165" s="229">
        <v>170</v>
      </c>
      <c r="D165" s="226">
        <f t="shared" si="2"/>
        <v>22.00000000000006</v>
      </c>
      <c r="E165"/>
    </row>
    <row r="166" spans="1:5" ht="12.75">
      <c r="A166" s="224"/>
      <c r="B166" s="221">
        <v>171</v>
      </c>
      <c r="C166" s="229">
        <v>171</v>
      </c>
      <c r="D166" s="226">
        <f t="shared" si="2"/>
        <v>22.100000000000062</v>
      </c>
      <c r="E166"/>
    </row>
    <row r="167" spans="1:5" ht="12.75">
      <c r="A167" s="224"/>
      <c r="B167" s="221">
        <v>172</v>
      </c>
      <c r="C167" s="229">
        <v>172</v>
      </c>
      <c r="D167" s="226">
        <f t="shared" si="2"/>
        <v>22.200000000000063</v>
      </c>
      <c r="E167"/>
    </row>
    <row r="168" spans="1:5" ht="12.75">
      <c r="A168" s="224"/>
      <c r="B168" s="221">
        <v>173</v>
      </c>
      <c r="C168" s="229">
        <v>173</v>
      </c>
      <c r="D168" s="226">
        <f t="shared" si="2"/>
        <v>22.300000000000065</v>
      </c>
      <c r="E168"/>
    </row>
    <row r="169" spans="1:5" ht="12.75">
      <c r="A169" s="224"/>
      <c r="B169" s="221">
        <v>174</v>
      </c>
      <c r="C169" s="229">
        <v>174</v>
      </c>
      <c r="D169" s="226">
        <f t="shared" si="2"/>
        <v>22.400000000000066</v>
      </c>
      <c r="E169"/>
    </row>
    <row r="170" spans="1:5" ht="12.75">
      <c r="A170" s="224"/>
      <c r="B170" s="221">
        <v>175</v>
      </c>
      <c r="C170" s="229">
        <v>175</v>
      </c>
      <c r="D170" s="226">
        <f t="shared" si="2"/>
        <v>22.500000000000068</v>
      </c>
      <c r="E170"/>
    </row>
    <row r="171" spans="1:5" ht="12.75">
      <c r="A171" s="224"/>
      <c r="B171" s="221">
        <v>176</v>
      </c>
      <c r="C171" s="229">
        <v>176</v>
      </c>
      <c r="D171" s="226">
        <f t="shared" si="2"/>
        <v>22.60000000000007</v>
      </c>
      <c r="E171"/>
    </row>
    <row r="172" spans="1:5" ht="12.75">
      <c r="A172" s="224"/>
      <c r="B172" s="221">
        <v>177</v>
      </c>
      <c r="C172" s="229">
        <v>177</v>
      </c>
      <c r="D172" s="226">
        <f t="shared" si="2"/>
        <v>22.70000000000007</v>
      </c>
      <c r="E172"/>
    </row>
    <row r="173" spans="1:5" ht="12.75">
      <c r="A173" s="224"/>
      <c r="B173" s="221">
        <v>178</v>
      </c>
      <c r="C173" s="229">
        <v>178</v>
      </c>
      <c r="D173" s="226">
        <f t="shared" si="2"/>
        <v>22.80000000000007</v>
      </c>
      <c r="E173"/>
    </row>
    <row r="174" spans="1:5" ht="12.75">
      <c r="A174" s="224"/>
      <c r="B174" s="221">
        <v>179</v>
      </c>
      <c r="C174" s="229">
        <v>179</v>
      </c>
      <c r="D174" s="226">
        <f t="shared" si="2"/>
        <v>22.900000000000073</v>
      </c>
      <c r="E174"/>
    </row>
    <row r="175" spans="1:5" ht="12.75">
      <c r="A175" s="224"/>
      <c r="B175" s="221">
        <v>180</v>
      </c>
      <c r="C175" s="229">
        <v>180</v>
      </c>
      <c r="D175" s="226">
        <f aca="true" t="shared" si="3" ref="D175:D238">D174+0.1</f>
        <v>23.000000000000075</v>
      </c>
      <c r="E175"/>
    </row>
    <row r="176" spans="1:5" ht="12.75">
      <c r="A176" s="224"/>
      <c r="B176" s="221">
        <v>181</v>
      </c>
      <c r="C176" s="229">
        <v>181</v>
      </c>
      <c r="D176" s="226">
        <f t="shared" si="3"/>
        <v>23.100000000000076</v>
      </c>
      <c r="E176"/>
    </row>
    <row r="177" spans="1:5" ht="12.75">
      <c r="A177" s="224"/>
      <c r="B177" s="221">
        <v>182</v>
      </c>
      <c r="C177" s="229">
        <v>182</v>
      </c>
      <c r="D177" s="226">
        <f t="shared" si="3"/>
        <v>23.200000000000077</v>
      </c>
      <c r="E177"/>
    </row>
    <row r="178" spans="1:5" ht="12.75">
      <c r="A178" s="224"/>
      <c r="B178" s="221">
        <v>183</v>
      </c>
      <c r="C178" s="229">
        <v>183</v>
      </c>
      <c r="D178" s="226">
        <f t="shared" si="3"/>
        <v>23.30000000000008</v>
      </c>
      <c r="E178"/>
    </row>
    <row r="179" spans="1:5" ht="12.75">
      <c r="A179" s="224"/>
      <c r="B179" s="221">
        <v>184</v>
      </c>
      <c r="C179" s="229">
        <v>184</v>
      </c>
      <c r="D179" s="226">
        <f t="shared" si="3"/>
        <v>23.40000000000008</v>
      </c>
      <c r="E179"/>
    </row>
    <row r="180" spans="1:5" ht="12.75">
      <c r="A180" s="224"/>
      <c r="B180" s="221">
        <v>185</v>
      </c>
      <c r="C180" s="229">
        <v>185</v>
      </c>
      <c r="D180" s="226">
        <f t="shared" si="3"/>
        <v>23.50000000000008</v>
      </c>
      <c r="E180"/>
    </row>
    <row r="181" spans="1:5" ht="12.75">
      <c r="A181" s="224"/>
      <c r="B181" s="221">
        <v>186</v>
      </c>
      <c r="C181" s="229">
        <v>186</v>
      </c>
      <c r="D181" s="226">
        <f t="shared" si="3"/>
        <v>23.600000000000083</v>
      </c>
      <c r="E181"/>
    </row>
    <row r="182" spans="1:5" ht="12.75">
      <c r="A182" s="224"/>
      <c r="B182" s="221">
        <v>187</v>
      </c>
      <c r="C182" s="229">
        <v>187</v>
      </c>
      <c r="D182" s="226">
        <f t="shared" si="3"/>
        <v>23.700000000000085</v>
      </c>
      <c r="E182"/>
    </row>
    <row r="183" spans="1:5" ht="12.75">
      <c r="A183" s="224"/>
      <c r="B183" s="221">
        <v>188</v>
      </c>
      <c r="C183" s="229">
        <v>188</v>
      </c>
      <c r="D183" s="226">
        <f t="shared" si="3"/>
        <v>23.800000000000086</v>
      </c>
      <c r="E183"/>
    </row>
    <row r="184" spans="1:5" ht="12.75">
      <c r="A184" s="224"/>
      <c r="B184" s="221">
        <v>189</v>
      </c>
      <c r="C184" s="229">
        <v>189</v>
      </c>
      <c r="D184" s="226">
        <f t="shared" si="3"/>
        <v>23.900000000000087</v>
      </c>
      <c r="E184"/>
    </row>
    <row r="185" spans="1:5" ht="12.75">
      <c r="A185" s="224"/>
      <c r="B185" s="221">
        <v>190</v>
      </c>
      <c r="C185" s="229">
        <v>190</v>
      </c>
      <c r="D185" s="226">
        <f t="shared" si="3"/>
        <v>24.00000000000009</v>
      </c>
      <c r="E185"/>
    </row>
    <row r="186" spans="1:5" ht="12.75">
      <c r="A186" s="224"/>
      <c r="B186" s="221">
        <v>191</v>
      </c>
      <c r="C186" s="229">
        <v>191</v>
      </c>
      <c r="D186" s="226">
        <f t="shared" si="3"/>
        <v>24.10000000000009</v>
      </c>
      <c r="E186"/>
    </row>
    <row r="187" spans="1:5" ht="12.75">
      <c r="A187" s="224"/>
      <c r="B187" s="221">
        <v>192</v>
      </c>
      <c r="C187" s="229">
        <v>192</v>
      </c>
      <c r="D187" s="226">
        <f t="shared" si="3"/>
        <v>24.20000000000009</v>
      </c>
      <c r="E187"/>
    </row>
    <row r="188" spans="1:5" ht="12.75">
      <c r="A188" s="224"/>
      <c r="B188" s="221">
        <v>193</v>
      </c>
      <c r="C188" s="229">
        <v>193</v>
      </c>
      <c r="D188" s="226">
        <f t="shared" si="3"/>
        <v>24.300000000000093</v>
      </c>
      <c r="E188"/>
    </row>
    <row r="189" spans="1:5" ht="12.75">
      <c r="A189" s="224"/>
      <c r="B189" s="221">
        <v>194</v>
      </c>
      <c r="C189" s="229">
        <v>194</v>
      </c>
      <c r="D189" s="226">
        <f t="shared" si="3"/>
        <v>24.400000000000095</v>
      </c>
      <c r="E189"/>
    </row>
    <row r="190" spans="1:5" ht="12.75">
      <c r="A190" s="224"/>
      <c r="B190" s="221">
        <v>195</v>
      </c>
      <c r="C190" s="229">
        <v>195</v>
      </c>
      <c r="D190" s="226">
        <f t="shared" si="3"/>
        <v>24.500000000000096</v>
      </c>
      <c r="E190"/>
    </row>
    <row r="191" spans="1:5" ht="12.75">
      <c r="A191" s="224"/>
      <c r="B191" s="221">
        <v>196</v>
      </c>
      <c r="C191" s="229">
        <v>196</v>
      </c>
      <c r="D191" s="226">
        <f t="shared" si="3"/>
        <v>24.600000000000097</v>
      </c>
      <c r="E191"/>
    </row>
    <row r="192" spans="1:5" ht="12.75">
      <c r="A192" s="224"/>
      <c r="B192" s="221">
        <v>197</v>
      </c>
      <c r="C192" s="229">
        <v>197</v>
      </c>
      <c r="D192" s="226">
        <f t="shared" si="3"/>
        <v>24.7000000000001</v>
      </c>
      <c r="E192"/>
    </row>
    <row r="193" spans="1:5" ht="12.75">
      <c r="A193" s="224"/>
      <c r="B193" s="221">
        <v>198</v>
      </c>
      <c r="C193" s="229">
        <v>198</v>
      </c>
      <c r="D193" s="226">
        <f t="shared" si="3"/>
        <v>24.8000000000001</v>
      </c>
      <c r="E193"/>
    </row>
    <row r="194" spans="1:5" ht="12.75">
      <c r="A194" s="224"/>
      <c r="B194" s="221">
        <v>199</v>
      </c>
      <c r="C194" s="229">
        <v>199</v>
      </c>
      <c r="D194" s="226">
        <f t="shared" si="3"/>
        <v>24.9000000000001</v>
      </c>
      <c r="E194"/>
    </row>
    <row r="195" spans="1:5" ht="12.75">
      <c r="A195" s="224"/>
      <c r="B195" s="221">
        <v>200</v>
      </c>
      <c r="C195" s="229">
        <v>200</v>
      </c>
      <c r="D195" s="226">
        <f t="shared" si="3"/>
        <v>25.000000000000103</v>
      </c>
      <c r="E195"/>
    </row>
    <row r="196" spans="1:5" ht="12.75">
      <c r="A196" s="224"/>
      <c r="B196" s="221">
        <v>201</v>
      </c>
      <c r="C196" s="229">
        <v>201</v>
      </c>
      <c r="D196" s="226">
        <f t="shared" si="3"/>
        <v>25.100000000000104</v>
      </c>
      <c r="E196"/>
    </row>
    <row r="197" spans="1:5" ht="12.75">
      <c r="A197" s="224"/>
      <c r="B197" s="221">
        <v>202</v>
      </c>
      <c r="C197" s="229">
        <v>202</v>
      </c>
      <c r="D197" s="226">
        <f t="shared" si="3"/>
        <v>25.200000000000106</v>
      </c>
      <c r="E197"/>
    </row>
    <row r="198" spans="1:5" ht="12.75">
      <c r="A198" s="224"/>
      <c r="B198" s="221">
        <v>203</v>
      </c>
      <c r="C198" s="229">
        <v>203</v>
      </c>
      <c r="D198" s="226">
        <f t="shared" si="3"/>
        <v>25.300000000000107</v>
      </c>
      <c r="E198"/>
    </row>
    <row r="199" spans="1:5" ht="12.75">
      <c r="A199" s="224"/>
      <c r="B199" s="221">
        <v>204</v>
      </c>
      <c r="C199" s="229">
        <v>204</v>
      </c>
      <c r="D199" s="226">
        <f t="shared" si="3"/>
        <v>25.40000000000011</v>
      </c>
      <c r="E199"/>
    </row>
    <row r="200" spans="1:5" ht="12.75">
      <c r="A200" s="224"/>
      <c r="B200" s="221">
        <v>205</v>
      </c>
      <c r="C200" s="229">
        <v>205</v>
      </c>
      <c r="D200" s="226">
        <f t="shared" si="3"/>
        <v>25.50000000000011</v>
      </c>
      <c r="E200"/>
    </row>
    <row r="201" spans="1:5" ht="12.75">
      <c r="A201" s="224"/>
      <c r="B201" s="221">
        <v>206</v>
      </c>
      <c r="C201" s="229">
        <v>206</v>
      </c>
      <c r="D201" s="226">
        <f t="shared" si="3"/>
        <v>25.60000000000011</v>
      </c>
      <c r="E201"/>
    </row>
    <row r="202" spans="1:5" ht="12.75">
      <c r="A202" s="224"/>
      <c r="B202" s="221">
        <v>207</v>
      </c>
      <c r="C202" s="229">
        <v>207</v>
      </c>
      <c r="D202" s="226">
        <f t="shared" si="3"/>
        <v>25.700000000000113</v>
      </c>
      <c r="E202"/>
    </row>
    <row r="203" spans="1:5" ht="12.75">
      <c r="A203" s="224"/>
      <c r="B203" s="221">
        <v>208</v>
      </c>
      <c r="C203" s="229">
        <v>208</v>
      </c>
      <c r="D203" s="226">
        <f t="shared" si="3"/>
        <v>25.800000000000114</v>
      </c>
      <c r="E203"/>
    </row>
    <row r="204" spans="1:5" ht="12.75">
      <c r="A204" s="224"/>
      <c r="B204" s="221">
        <v>209</v>
      </c>
      <c r="C204" s="229">
        <v>209</v>
      </c>
      <c r="D204" s="226">
        <f t="shared" si="3"/>
        <v>25.900000000000116</v>
      </c>
      <c r="E204"/>
    </row>
    <row r="205" spans="1:5" ht="12.75">
      <c r="A205" s="224"/>
      <c r="B205" s="221">
        <v>210</v>
      </c>
      <c r="C205" s="229">
        <v>210</v>
      </c>
      <c r="D205" s="226">
        <f t="shared" si="3"/>
        <v>26.000000000000117</v>
      </c>
      <c r="E205"/>
    </row>
    <row r="206" spans="1:5" ht="12.75">
      <c r="A206" s="224"/>
      <c r="B206" s="221">
        <v>211</v>
      </c>
      <c r="C206" s="229">
        <v>211</v>
      </c>
      <c r="D206" s="226">
        <f t="shared" si="3"/>
        <v>26.10000000000012</v>
      </c>
      <c r="E206"/>
    </row>
    <row r="207" spans="1:5" ht="12.75">
      <c r="A207" s="224"/>
      <c r="B207" s="221">
        <v>212</v>
      </c>
      <c r="C207" s="229">
        <v>212</v>
      </c>
      <c r="D207" s="226">
        <f t="shared" si="3"/>
        <v>26.20000000000012</v>
      </c>
      <c r="E207"/>
    </row>
    <row r="208" spans="1:5" ht="12.75">
      <c r="A208" s="224"/>
      <c r="B208" s="221">
        <v>213</v>
      </c>
      <c r="C208" s="229">
        <v>213</v>
      </c>
      <c r="D208" s="226">
        <f t="shared" si="3"/>
        <v>26.30000000000012</v>
      </c>
      <c r="E208"/>
    </row>
    <row r="209" spans="1:5" ht="12.75">
      <c r="A209" s="224"/>
      <c r="B209" s="221">
        <v>214</v>
      </c>
      <c r="C209" s="229">
        <v>214</v>
      </c>
      <c r="D209" s="226">
        <f t="shared" si="3"/>
        <v>26.400000000000123</v>
      </c>
      <c r="E209"/>
    </row>
    <row r="210" spans="1:5" ht="12.75">
      <c r="A210" s="224"/>
      <c r="B210" s="221">
        <v>215</v>
      </c>
      <c r="C210" s="229">
        <v>215</v>
      </c>
      <c r="D210" s="226">
        <f t="shared" si="3"/>
        <v>26.500000000000124</v>
      </c>
      <c r="E210"/>
    </row>
    <row r="211" spans="1:5" ht="12.75">
      <c r="A211" s="230"/>
      <c r="B211" s="221">
        <v>216</v>
      </c>
      <c r="C211" s="229">
        <v>216</v>
      </c>
      <c r="D211" s="226">
        <f t="shared" si="3"/>
        <v>26.600000000000126</v>
      </c>
      <c r="E211"/>
    </row>
    <row r="212" spans="1:5" ht="12.75">
      <c r="A212" s="230"/>
      <c r="B212" s="221">
        <v>217</v>
      </c>
      <c r="C212" s="229">
        <v>217</v>
      </c>
      <c r="D212" s="226">
        <f t="shared" si="3"/>
        <v>26.700000000000127</v>
      </c>
      <c r="E212"/>
    </row>
    <row r="213" spans="1:5" ht="12.75">
      <c r="A213" s="230"/>
      <c r="B213" s="221">
        <v>218</v>
      </c>
      <c r="C213" s="229">
        <v>218</v>
      </c>
      <c r="D213" s="226">
        <f t="shared" si="3"/>
        <v>26.80000000000013</v>
      </c>
      <c r="E213"/>
    </row>
    <row r="214" spans="1:5" ht="12.75">
      <c r="A214" s="230"/>
      <c r="B214" s="221">
        <v>219</v>
      </c>
      <c r="C214" s="229">
        <v>219</v>
      </c>
      <c r="D214" s="226">
        <f t="shared" si="3"/>
        <v>26.90000000000013</v>
      </c>
      <c r="E214"/>
    </row>
    <row r="215" spans="1:5" ht="12.75">
      <c r="A215" s="230"/>
      <c r="B215" s="221">
        <v>220</v>
      </c>
      <c r="C215" s="229">
        <v>220</v>
      </c>
      <c r="D215" s="226">
        <f t="shared" si="3"/>
        <v>27.00000000000013</v>
      </c>
      <c r="E215"/>
    </row>
    <row r="216" spans="1:5" ht="12.75">
      <c r="A216" s="230"/>
      <c r="B216" s="221">
        <v>221</v>
      </c>
      <c r="C216" s="229">
        <v>221</v>
      </c>
      <c r="D216" s="226">
        <f t="shared" si="3"/>
        <v>27.100000000000133</v>
      </c>
      <c r="E216"/>
    </row>
    <row r="217" spans="1:5" ht="12.75">
      <c r="A217" s="230"/>
      <c r="B217" s="221">
        <v>222</v>
      </c>
      <c r="C217" s="229">
        <v>222</v>
      </c>
      <c r="D217" s="226">
        <f t="shared" si="3"/>
        <v>27.200000000000134</v>
      </c>
      <c r="E217"/>
    </row>
    <row r="218" spans="1:5" ht="12.75">
      <c r="A218" s="230"/>
      <c r="B218" s="221">
        <v>223</v>
      </c>
      <c r="C218" s="229">
        <v>223</v>
      </c>
      <c r="D218" s="226">
        <f t="shared" si="3"/>
        <v>27.300000000000136</v>
      </c>
      <c r="E218"/>
    </row>
    <row r="219" spans="1:5" ht="12.75">
      <c r="A219" s="230"/>
      <c r="B219" s="221">
        <v>224</v>
      </c>
      <c r="C219" s="229">
        <v>224</v>
      </c>
      <c r="D219" s="226">
        <f t="shared" si="3"/>
        <v>27.400000000000137</v>
      </c>
      <c r="E219"/>
    </row>
    <row r="220" spans="1:5" ht="12.75">
      <c r="A220" s="230"/>
      <c r="B220" s="221">
        <v>225</v>
      </c>
      <c r="C220" s="229">
        <v>225</v>
      </c>
      <c r="D220" s="226">
        <f t="shared" si="3"/>
        <v>27.50000000000014</v>
      </c>
      <c r="E220"/>
    </row>
    <row r="221" spans="1:5" ht="12.75">
      <c r="A221" s="230"/>
      <c r="B221" s="221">
        <v>226</v>
      </c>
      <c r="C221" s="229">
        <v>226</v>
      </c>
      <c r="D221" s="226">
        <f t="shared" si="3"/>
        <v>27.60000000000014</v>
      </c>
      <c r="E221"/>
    </row>
    <row r="222" spans="1:5" ht="12.75">
      <c r="A222" s="230"/>
      <c r="B222" s="221">
        <v>227</v>
      </c>
      <c r="C222" s="229">
        <v>227</v>
      </c>
      <c r="D222" s="226">
        <f t="shared" si="3"/>
        <v>27.70000000000014</v>
      </c>
      <c r="E222"/>
    </row>
    <row r="223" spans="1:5" ht="12.75">
      <c r="A223" s="230"/>
      <c r="B223" s="221">
        <v>228</v>
      </c>
      <c r="C223" s="229">
        <v>228</v>
      </c>
      <c r="D223" s="226">
        <f t="shared" si="3"/>
        <v>27.800000000000143</v>
      </c>
      <c r="E223"/>
    </row>
    <row r="224" spans="1:5" ht="12.75">
      <c r="A224" s="230"/>
      <c r="B224" s="221">
        <v>229</v>
      </c>
      <c r="C224" s="229">
        <v>229</v>
      </c>
      <c r="D224" s="226">
        <f t="shared" si="3"/>
        <v>27.900000000000144</v>
      </c>
      <c r="E224"/>
    </row>
    <row r="225" spans="1:5" ht="12.75">
      <c r="A225" s="230"/>
      <c r="B225" s="221">
        <v>230</v>
      </c>
      <c r="C225" s="229">
        <v>230</v>
      </c>
      <c r="D225" s="226">
        <f t="shared" si="3"/>
        <v>28.000000000000146</v>
      </c>
      <c r="E225"/>
    </row>
    <row r="226" spans="1:5" ht="12.75">
      <c r="A226" s="230"/>
      <c r="B226" s="221">
        <v>231</v>
      </c>
      <c r="C226" s="229">
        <v>231</v>
      </c>
      <c r="D226" s="226">
        <f t="shared" si="3"/>
        <v>28.100000000000147</v>
      </c>
      <c r="E226"/>
    </row>
    <row r="227" spans="1:5" ht="12.75">
      <c r="A227" s="230"/>
      <c r="B227" s="221">
        <v>232</v>
      </c>
      <c r="C227" s="229">
        <v>232</v>
      </c>
      <c r="D227" s="226">
        <f t="shared" si="3"/>
        <v>28.20000000000015</v>
      </c>
      <c r="E227"/>
    </row>
    <row r="228" spans="1:5" ht="12.75">
      <c r="A228" s="230"/>
      <c r="B228" s="221">
        <v>233</v>
      </c>
      <c r="C228" s="229">
        <v>233</v>
      </c>
      <c r="D228" s="226">
        <f t="shared" si="3"/>
        <v>28.30000000000015</v>
      </c>
      <c r="E228"/>
    </row>
    <row r="229" spans="1:5" ht="12.75">
      <c r="A229" s="230"/>
      <c r="B229" s="221">
        <v>234</v>
      </c>
      <c r="C229" s="229">
        <v>234</v>
      </c>
      <c r="D229" s="226">
        <f t="shared" si="3"/>
        <v>28.40000000000015</v>
      </c>
      <c r="E229"/>
    </row>
    <row r="230" spans="1:5" ht="12.75">
      <c r="A230" s="230"/>
      <c r="B230" s="221">
        <v>235</v>
      </c>
      <c r="C230" s="229">
        <v>235</v>
      </c>
      <c r="D230" s="226">
        <f t="shared" si="3"/>
        <v>28.500000000000153</v>
      </c>
      <c r="E230"/>
    </row>
    <row r="231" spans="1:5" ht="12.75">
      <c r="A231" s="230"/>
      <c r="B231" s="221">
        <v>236</v>
      </c>
      <c r="C231" s="229">
        <v>236</v>
      </c>
      <c r="D231" s="226">
        <f t="shared" si="3"/>
        <v>28.600000000000154</v>
      </c>
      <c r="E231"/>
    </row>
    <row r="232" spans="1:5" ht="12.75">
      <c r="A232" s="230"/>
      <c r="B232" s="221">
        <v>237</v>
      </c>
      <c r="C232" s="229">
        <v>237</v>
      </c>
      <c r="D232" s="226">
        <f t="shared" si="3"/>
        <v>28.700000000000156</v>
      </c>
      <c r="E232"/>
    </row>
    <row r="233" spans="1:5" ht="12.75">
      <c r="A233" s="230"/>
      <c r="B233" s="221">
        <v>238</v>
      </c>
      <c r="C233" s="229">
        <v>238</v>
      </c>
      <c r="D233" s="226">
        <f t="shared" si="3"/>
        <v>28.800000000000157</v>
      </c>
      <c r="E233"/>
    </row>
    <row r="234" spans="1:5" ht="12.75">
      <c r="A234" s="230"/>
      <c r="B234" s="221">
        <v>239</v>
      </c>
      <c r="C234" s="229">
        <v>239</v>
      </c>
      <c r="D234" s="226">
        <f t="shared" si="3"/>
        <v>28.90000000000016</v>
      </c>
      <c r="E234"/>
    </row>
    <row r="235" spans="1:5" ht="12.75">
      <c r="A235" s="230"/>
      <c r="B235" s="221">
        <v>240</v>
      </c>
      <c r="C235" s="229">
        <v>240</v>
      </c>
      <c r="D235" s="226">
        <f t="shared" si="3"/>
        <v>29.00000000000016</v>
      </c>
      <c r="E235"/>
    </row>
    <row r="236" spans="1:5" ht="12.75">
      <c r="A236" s="230"/>
      <c r="B236" s="221">
        <v>241</v>
      </c>
      <c r="C236" s="229">
        <v>241</v>
      </c>
      <c r="D236" s="226">
        <f t="shared" si="3"/>
        <v>29.10000000000016</v>
      </c>
      <c r="E236"/>
    </row>
    <row r="237" spans="1:5" ht="12.75">
      <c r="A237" s="230"/>
      <c r="B237" s="221">
        <v>242</v>
      </c>
      <c r="C237" s="229">
        <v>242</v>
      </c>
      <c r="D237" s="226">
        <f t="shared" si="3"/>
        <v>29.200000000000163</v>
      </c>
      <c r="E237"/>
    </row>
    <row r="238" spans="1:5" ht="12.75">
      <c r="A238" s="230"/>
      <c r="B238" s="221">
        <v>243</v>
      </c>
      <c r="C238" s="229">
        <v>243</v>
      </c>
      <c r="D238" s="226">
        <f t="shared" si="3"/>
        <v>29.300000000000164</v>
      </c>
      <c r="E238"/>
    </row>
    <row r="239" spans="1:5" ht="12.75">
      <c r="A239" s="230"/>
      <c r="B239" s="221">
        <v>244</v>
      </c>
      <c r="C239" s="229">
        <v>244</v>
      </c>
      <c r="D239" s="226">
        <f aca="true" t="shared" si="4" ref="D239:D295">D238+0.1</f>
        <v>29.400000000000166</v>
      </c>
      <c r="E239"/>
    </row>
    <row r="240" spans="1:5" ht="12.75">
      <c r="A240" s="230"/>
      <c r="B240" s="221">
        <v>245</v>
      </c>
      <c r="C240" s="229">
        <v>245</v>
      </c>
      <c r="D240" s="226">
        <f t="shared" si="4"/>
        <v>29.500000000000167</v>
      </c>
      <c r="E240"/>
    </row>
    <row r="241" spans="1:5" ht="12.75">
      <c r="A241" s="230"/>
      <c r="B241" s="221">
        <v>246</v>
      </c>
      <c r="C241" s="229">
        <v>246</v>
      </c>
      <c r="D241" s="226">
        <f t="shared" si="4"/>
        <v>29.60000000000017</v>
      </c>
      <c r="E241"/>
    </row>
    <row r="242" spans="1:5" ht="12.75">
      <c r="A242" s="230"/>
      <c r="B242" s="221">
        <v>247</v>
      </c>
      <c r="C242" s="229">
        <v>247</v>
      </c>
      <c r="D242" s="226">
        <f t="shared" si="4"/>
        <v>29.70000000000017</v>
      </c>
      <c r="E242"/>
    </row>
    <row r="243" spans="1:5" ht="12.75">
      <c r="A243" s="230"/>
      <c r="B243" s="221">
        <v>248</v>
      </c>
      <c r="C243" s="229">
        <v>248</v>
      </c>
      <c r="D243" s="226">
        <f t="shared" si="4"/>
        <v>29.80000000000017</v>
      </c>
      <c r="E243"/>
    </row>
    <row r="244" spans="1:5" ht="12.75">
      <c r="A244" s="230"/>
      <c r="B244" s="221">
        <v>249</v>
      </c>
      <c r="C244" s="229">
        <v>249</v>
      </c>
      <c r="D244" s="226">
        <f t="shared" si="4"/>
        <v>29.900000000000173</v>
      </c>
      <c r="E244"/>
    </row>
    <row r="245" spans="1:5" ht="12.75">
      <c r="A245" s="230"/>
      <c r="B245" s="221">
        <v>250</v>
      </c>
      <c r="C245" s="229">
        <v>250</v>
      </c>
      <c r="D245" s="226">
        <f t="shared" si="4"/>
        <v>30.000000000000174</v>
      </c>
      <c r="E245"/>
    </row>
    <row r="246" spans="1:5" ht="12.75">
      <c r="A246" s="230"/>
      <c r="B246" s="221">
        <v>251</v>
      </c>
      <c r="C246" s="229">
        <v>251</v>
      </c>
      <c r="D246" s="226">
        <f t="shared" si="4"/>
        <v>30.100000000000176</v>
      </c>
      <c r="E246"/>
    </row>
    <row r="247" spans="1:5" ht="12.75">
      <c r="A247" s="230"/>
      <c r="B247" s="221">
        <v>252</v>
      </c>
      <c r="C247" s="229">
        <v>252</v>
      </c>
      <c r="D247" s="226">
        <f t="shared" si="4"/>
        <v>30.200000000000177</v>
      </c>
      <c r="E247"/>
    </row>
    <row r="248" spans="1:5" ht="12.75">
      <c r="A248" s="230"/>
      <c r="B248" s="221">
        <v>253</v>
      </c>
      <c r="C248" s="229">
        <v>253</v>
      </c>
      <c r="D248" s="226">
        <f t="shared" si="4"/>
        <v>30.30000000000018</v>
      </c>
      <c r="E248"/>
    </row>
    <row r="249" spans="1:5" ht="12.75">
      <c r="A249" s="230"/>
      <c r="B249" s="221">
        <v>254</v>
      </c>
      <c r="C249" s="229">
        <v>254</v>
      </c>
      <c r="D249" s="226">
        <f t="shared" si="4"/>
        <v>30.40000000000018</v>
      </c>
      <c r="E249"/>
    </row>
    <row r="250" spans="1:5" ht="12.75">
      <c r="A250" s="230"/>
      <c r="B250" s="221">
        <v>255</v>
      </c>
      <c r="C250" s="229">
        <v>255</v>
      </c>
      <c r="D250" s="226">
        <f t="shared" si="4"/>
        <v>30.50000000000018</v>
      </c>
      <c r="E250"/>
    </row>
    <row r="251" spans="1:5" ht="12.75">
      <c r="A251" s="230"/>
      <c r="B251" s="221">
        <v>256</v>
      </c>
      <c r="C251" s="229">
        <v>256</v>
      </c>
      <c r="D251" s="226">
        <f t="shared" si="4"/>
        <v>30.600000000000183</v>
      </c>
      <c r="E251"/>
    </row>
    <row r="252" spans="1:5" ht="12.75">
      <c r="A252" s="230"/>
      <c r="B252" s="221">
        <v>257</v>
      </c>
      <c r="C252" s="229">
        <v>257</v>
      </c>
      <c r="D252" s="226">
        <f t="shared" si="4"/>
        <v>30.700000000000184</v>
      </c>
      <c r="E252"/>
    </row>
    <row r="253" spans="1:5" ht="12.75">
      <c r="A253" s="230"/>
      <c r="B253" s="221">
        <v>258</v>
      </c>
      <c r="C253" s="229">
        <v>258</v>
      </c>
      <c r="D253" s="226">
        <f t="shared" si="4"/>
        <v>30.800000000000185</v>
      </c>
      <c r="E253"/>
    </row>
    <row r="254" spans="1:5" ht="12.75">
      <c r="A254" s="230"/>
      <c r="B254" s="221">
        <v>259</v>
      </c>
      <c r="C254" s="229">
        <v>259</v>
      </c>
      <c r="D254" s="226">
        <f t="shared" si="4"/>
        <v>30.900000000000187</v>
      </c>
      <c r="E254"/>
    </row>
    <row r="255" spans="1:5" ht="12.75">
      <c r="A255" s="230"/>
      <c r="B255" s="221">
        <v>260</v>
      </c>
      <c r="C255" s="229">
        <v>260</v>
      </c>
      <c r="D255" s="226">
        <f t="shared" si="4"/>
        <v>31.00000000000019</v>
      </c>
      <c r="E255"/>
    </row>
    <row r="256" spans="1:5" ht="12.75">
      <c r="A256" s="230"/>
      <c r="B256" s="221">
        <v>261</v>
      </c>
      <c r="C256" s="229">
        <v>261</v>
      </c>
      <c r="D256" s="226">
        <f t="shared" si="4"/>
        <v>31.10000000000019</v>
      </c>
      <c r="E256"/>
    </row>
    <row r="257" spans="1:5" ht="12.75">
      <c r="A257" s="230"/>
      <c r="B257" s="221">
        <v>262</v>
      </c>
      <c r="C257" s="229">
        <v>262</v>
      </c>
      <c r="D257" s="226">
        <f t="shared" si="4"/>
        <v>31.20000000000019</v>
      </c>
      <c r="E257"/>
    </row>
    <row r="258" spans="1:5" ht="12.75">
      <c r="A258" s="230"/>
      <c r="B258" s="221">
        <v>263</v>
      </c>
      <c r="C258" s="229">
        <v>263</v>
      </c>
      <c r="D258" s="226">
        <f t="shared" si="4"/>
        <v>31.300000000000193</v>
      </c>
      <c r="E258"/>
    </row>
    <row r="259" spans="1:5" ht="12.75">
      <c r="A259" s="230"/>
      <c r="B259" s="221">
        <v>264</v>
      </c>
      <c r="C259" s="229">
        <v>264</v>
      </c>
      <c r="D259" s="226">
        <f t="shared" si="4"/>
        <v>31.400000000000194</v>
      </c>
      <c r="E259"/>
    </row>
    <row r="260" spans="1:5" ht="12.75">
      <c r="A260" s="230"/>
      <c r="B260" s="221">
        <v>265</v>
      </c>
      <c r="C260" s="229">
        <v>265</v>
      </c>
      <c r="D260" s="226">
        <f t="shared" si="4"/>
        <v>31.500000000000195</v>
      </c>
      <c r="E260"/>
    </row>
    <row r="261" spans="1:5" ht="12.75">
      <c r="A261" s="230"/>
      <c r="B261" s="221">
        <v>266</v>
      </c>
      <c r="C261" s="229">
        <v>266</v>
      </c>
      <c r="D261" s="226">
        <f t="shared" si="4"/>
        <v>31.600000000000197</v>
      </c>
      <c r="E261"/>
    </row>
    <row r="262" spans="1:5" ht="12.75">
      <c r="A262" s="230"/>
      <c r="B262" s="221">
        <v>267</v>
      </c>
      <c r="C262" s="229">
        <v>267</v>
      </c>
      <c r="D262" s="226">
        <f t="shared" si="4"/>
        <v>31.7000000000002</v>
      </c>
      <c r="E262"/>
    </row>
    <row r="263" spans="1:5" ht="12.75">
      <c r="A263" s="230"/>
      <c r="B263" s="221">
        <v>268</v>
      </c>
      <c r="C263" s="229">
        <v>268</v>
      </c>
      <c r="D263" s="226">
        <f t="shared" si="4"/>
        <v>31.8000000000002</v>
      </c>
      <c r="E263"/>
    </row>
    <row r="264" spans="1:5" ht="12.75">
      <c r="A264" s="230"/>
      <c r="B264" s="221">
        <v>269</v>
      </c>
      <c r="C264" s="229">
        <v>269</v>
      </c>
      <c r="D264" s="226">
        <f t="shared" si="4"/>
        <v>31.9000000000002</v>
      </c>
      <c r="E264"/>
    </row>
    <row r="265" spans="1:5" ht="12.75">
      <c r="A265" s="230"/>
      <c r="B265" s="221">
        <v>270</v>
      </c>
      <c r="C265" s="229">
        <v>270</v>
      </c>
      <c r="D265" s="226">
        <f t="shared" si="4"/>
        <v>32.0000000000002</v>
      </c>
      <c r="E265"/>
    </row>
    <row r="266" spans="1:5" ht="12.75">
      <c r="A266" s="230"/>
      <c r="B266" s="221">
        <v>271</v>
      </c>
      <c r="C266" s="229">
        <v>271</v>
      </c>
      <c r="D266" s="226">
        <f t="shared" si="4"/>
        <v>32.1000000000002</v>
      </c>
      <c r="E266"/>
    </row>
    <row r="267" spans="1:5" ht="12.75">
      <c r="A267" s="230"/>
      <c r="B267" s="221">
        <v>272</v>
      </c>
      <c r="C267" s="229">
        <v>272</v>
      </c>
      <c r="D267" s="226">
        <f t="shared" si="4"/>
        <v>32.2000000000002</v>
      </c>
      <c r="E267"/>
    </row>
    <row r="268" spans="1:5" ht="12.75">
      <c r="A268" s="230"/>
      <c r="B268" s="221">
        <v>273</v>
      </c>
      <c r="C268" s="229">
        <v>273</v>
      </c>
      <c r="D268" s="226">
        <f t="shared" si="4"/>
        <v>32.3000000000002</v>
      </c>
      <c r="E268"/>
    </row>
    <row r="269" spans="1:5" ht="12.75">
      <c r="A269" s="230"/>
      <c r="B269" s="221">
        <v>274</v>
      </c>
      <c r="C269" s="229">
        <v>274</v>
      </c>
      <c r="D269" s="226">
        <f t="shared" si="4"/>
        <v>32.400000000000205</v>
      </c>
      <c r="E269"/>
    </row>
    <row r="270" spans="1:5" ht="12.75">
      <c r="A270" s="230"/>
      <c r="B270" s="221">
        <v>275</v>
      </c>
      <c r="C270" s="229">
        <v>275</v>
      </c>
      <c r="D270" s="226">
        <f t="shared" si="4"/>
        <v>32.500000000000206</v>
      </c>
      <c r="E270"/>
    </row>
    <row r="271" spans="1:5" ht="12.75">
      <c r="A271" s="230"/>
      <c r="B271" s="221">
        <v>276</v>
      </c>
      <c r="C271" s="229">
        <v>276</v>
      </c>
      <c r="D271" s="226">
        <f t="shared" si="4"/>
        <v>32.60000000000021</v>
      </c>
      <c r="E271"/>
    </row>
    <row r="272" spans="1:5" ht="12.75">
      <c r="A272" s="230"/>
      <c r="B272" s="221">
        <v>277</v>
      </c>
      <c r="C272" s="229">
        <v>277</v>
      </c>
      <c r="D272" s="226">
        <f t="shared" si="4"/>
        <v>32.70000000000021</v>
      </c>
      <c r="E272"/>
    </row>
    <row r="273" spans="1:5" ht="12.75">
      <c r="A273" s="230"/>
      <c r="B273" s="221">
        <v>278</v>
      </c>
      <c r="C273" s="229">
        <v>278</v>
      </c>
      <c r="D273" s="226">
        <f t="shared" si="4"/>
        <v>32.80000000000021</v>
      </c>
      <c r="E273"/>
    </row>
    <row r="274" spans="1:5" ht="12.75">
      <c r="A274" s="230"/>
      <c r="B274" s="221">
        <v>279</v>
      </c>
      <c r="C274" s="229">
        <v>279</v>
      </c>
      <c r="D274" s="226">
        <f t="shared" si="4"/>
        <v>32.90000000000021</v>
      </c>
      <c r="E274"/>
    </row>
    <row r="275" spans="1:5" ht="12.75">
      <c r="A275" s="230"/>
      <c r="B275" s="221">
        <v>280</v>
      </c>
      <c r="C275" s="229">
        <v>280</v>
      </c>
      <c r="D275" s="226">
        <f t="shared" si="4"/>
        <v>33.00000000000021</v>
      </c>
      <c r="E275"/>
    </row>
    <row r="276" spans="1:5" ht="12.75">
      <c r="A276" s="230"/>
      <c r="B276" s="221">
        <v>281</v>
      </c>
      <c r="C276" s="229">
        <v>281</v>
      </c>
      <c r="D276" s="226">
        <f t="shared" si="4"/>
        <v>33.100000000000215</v>
      </c>
      <c r="E276"/>
    </row>
    <row r="277" spans="1:5" ht="12.75">
      <c r="A277" s="230"/>
      <c r="B277" s="221">
        <v>282</v>
      </c>
      <c r="C277" s="229">
        <v>282</v>
      </c>
      <c r="D277" s="226">
        <f t="shared" si="4"/>
        <v>33.200000000000216</v>
      </c>
      <c r="E277"/>
    </row>
    <row r="278" spans="1:5" ht="12.75">
      <c r="A278" s="230"/>
      <c r="B278" s="221">
        <v>283</v>
      </c>
      <c r="C278" s="229">
        <v>283</v>
      </c>
      <c r="D278" s="226">
        <f t="shared" si="4"/>
        <v>33.30000000000022</v>
      </c>
      <c r="E278"/>
    </row>
    <row r="279" spans="1:5" ht="12.75">
      <c r="A279" s="230"/>
      <c r="B279" s="221">
        <v>284</v>
      </c>
      <c r="C279" s="229">
        <v>284</v>
      </c>
      <c r="D279" s="226">
        <f t="shared" si="4"/>
        <v>33.40000000000022</v>
      </c>
      <c r="E279"/>
    </row>
    <row r="280" spans="1:5" ht="12.75">
      <c r="A280" s="230"/>
      <c r="B280" s="221">
        <v>285</v>
      </c>
      <c r="C280" s="229">
        <v>285</v>
      </c>
      <c r="D280" s="226">
        <f t="shared" si="4"/>
        <v>33.50000000000022</v>
      </c>
      <c r="E280"/>
    </row>
    <row r="281" spans="1:5" ht="12.75">
      <c r="A281" s="230"/>
      <c r="B281" s="221">
        <v>286</v>
      </c>
      <c r="C281" s="229">
        <v>286</v>
      </c>
      <c r="D281" s="226">
        <f t="shared" si="4"/>
        <v>33.60000000000022</v>
      </c>
      <c r="E281"/>
    </row>
    <row r="282" spans="1:5" ht="12.75">
      <c r="A282" s="230"/>
      <c r="B282" s="221">
        <v>287</v>
      </c>
      <c r="C282" s="229">
        <v>287</v>
      </c>
      <c r="D282" s="226">
        <f t="shared" si="4"/>
        <v>33.70000000000022</v>
      </c>
      <c r="E282"/>
    </row>
    <row r="283" spans="1:5" ht="12.75">
      <c r="A283" s="230"/>
      <c r="B283" s="221">
        <v>288</v>
      </c>
      <c r="C283" s="229">
        <v>288</v>
      </c>
      <c r="D283" s="226">
        <f t="shared" si="4"/>
        <v>33.800000000000225</v>
      </c>
      <c r="E283"/>
    </row>
    <row r="284" spans="1:5" ht="12.75">
      <c r="A284" s="230"/>
      <c r="B284" s="221">
        <v>289</v>
      </c>
      <c r="C284" s="229">
        <v>289</v>
      </c>
      <c r="D284" s="226">
        <f t="shared" si="4"/>
        <v>33.900000000000226</v>
      </c>
      <c r="E284"/>
    </row>
    <row r="285" spans="1:5" ht="12.75">
      <c r="A285" s="230"/>
      <c r="B285" s="221">
        <v>290</v>
      </c>
      <c r="C285" s="229">
        <v>290</v>
      </c>
      <c r="D285" s="226">
        <f t="shared" si="4"/>
        <v>34.00000000000023</v>
      </c>
      <c r="E285"/>
    </row>
    <row r="286" spans="1:5" ht="12.75">
      <c r="A286" s="230"/>
      <c r="B286" s="221">
        <v>291</v>
      </c>
      <c r="C286" s="229">
        <v>291</v>
      </c>
      <c r="D286" s="226">
        <f t="shared" si="4"/>
        <v>34.10000000000023</v>
      </c>
      <c r="E286"/>
    </row>
    <row r="287" spans="1:5" ht="12.75">
      <c r="A287" s="230"/>
      <c r="B287" s="221">
        <v>292</v>
      </c>
      <c r="C287" s="229">
        <v>292</v>
      </c>
      <c r="D287" s="226">
        <f t="shared" si="4"/>
        <v>34.20000000000023</v>
      </c>
      <c r="E287"/>
    </row>
    <row r="288" spans="1:5" ht="12.75">
      <c r="A288" s="230"/>
      <c r="B288" s="221">
        <v>293</v>
      </c>
      <c r="C288" s="229">
        <v>293</v>
      </c>
      <c r="D288" s="226">
        <f t="shared" si="4"/>
        <v>34.30000000000023</v>
      </c>
      <c r="E288"/>
    </row>
    <row r="289" spans="1:5" ht="12.75">
      <c r="A289" s="230"/>
      <c r="B289" s="221">
        <v>294</v>
      </c>
      <c r="C289" s="229">
        <v>294</v>
      </c>
      <c r="D289" s="226">
        <f t="shared" si="4"/>
        <v>34.40000000000023</v>
      </c>
      <c r="E289"/>
    </row>
    <row r="290" spans="1:5" ht="12.75">
      <c r="A290" s="230"/>
      <c r="B290" s="221">
        <v>295</v>
      </c>
      <c r="C290" s="229">
        <v>295</v>
      </c>
      <c r="D290" s="226">
        <f t="shared" si="4"/>
        <v>34.500000000000234</v>
      </c>
      <c r="E290"/>
    </row>
    <row r="291" spans="1:5" ht="12.75">
      <c r="A291" s="230"/>
      <c r="B291" s="221">
        <v>296</v>
      </c>
      <c r="C291" s="229">
        <v>296</v>
      </c>
      <c r="D291" s="226">
        <f t="shared" si="4"/>
        <v>34.600000000000236</v>
      </c>
      <c r="E291"/>
    </row>
    <row r="292" spans="1:5" ht="12.75">
      <c r="A292" s="230"/>
      <c r="B292" s="221">
        <v>297</v>
      </c>
      <c r="C292" s="229">
        <v>297</v>
      </c>
      <c r="D292" s="226">
        <f t="shared" si="4"/>
        <v>34.70000000000024</v>
      </c>
      <c r="E292"/>
    </row>
    <row r="293" spans="1:5" ht="12.75">
      <c r="A293" s="230"/>
      <c r="B293" s="221">
        <v>298</v>
      </c>
      <c r="C293" s="229">
        <v>298</v>
      </c>
      <c r="D293" s="226">
        <f t="shared" si="4"/>
        <v>34.80000000000024</v>
      </c>
      <c r="E293"/>
    </row>
    <row r="294" spans="1:5" ht="12.75">
      <c r="A294" s="230"/>
      <c r="B294" s="221">
        <v>299</v>
      </c>
      <c r="C294" s="229">
        <v>299</v>
      </c>
      <c r="D294" s="226">
        <f t="shared" si="4"/>
        <v>34.90000000000024</v>
      </c>
      <c r="E294"/>
    </row>
    <row r="295" spans="1:5" ht="12.75">
      <c r="A295" s="230"/>
      <c r="B295" s="221">
        <v>300</v>
      </c>
      <c r="C295" s="231">
        <v>300</v>
      </c>
      <c r="D295" s="226">
        <f t="shared" si="4"/>
        <v>35.00000000000024</v>
      </c>
      <c r="E295"/>
    </row>
    <row r="296" spans="1:5" ht="12.75">
      <c r="A296" s="230"/>
      <c r="B296" s="221">
        <v>301</v>
      </c>
      <c r="C296" s="229">
        <v>301</v>
      </c>
      <c r="D296" s="226">
        <f>D295+0.05</f>
        <v>35.05000000000024</v>
      </c>
      <c r="E296"/>
    </row>
    <row r="297" spans="1:5" ht="12.75">
      <c r="A297" s="230"/>
      <c r="B297" s="221">
        <v>302</v>
      </c>
      <c r="C297" s="229">
        <v>302</v>
      </c>
      <c r="D297" s="226">
        <f>D296+0.05</f>
        <v>35.100000000000236</v>
      </c>
      <c r="E297"/>
    </row>
    <row r="298" spans="1:5" ht="12.75">
      <c r="A298" s="230"/>
      <c r="B298" s="221">
        <v>303</v>
      </c>
      <c r="C298" s="229">
        <v>303</v>
      </c>
      <c r="D298" s="226">
        <f aca="true" t="shared" si="5" ref="D298:D361">D297+0.05</f>
        <v>35.15000000000023</v>
      </c>
      <c r="E298"/>
    </row>
    <row r="299" spans="1:5" ht="12.75">
      <c r="A299" s="230"/>
      <c r="B299" s="221">
        <v>304</v>
      </c>
      <c r="C299" s="229">
        <v>304</v>
      </c>
      <c r="D299" s="226">
        <f t="shared" si="5"/>
        <v>35.20000000000023</v>
      </c>
      <c r="E299"/>
    </row>
    <row r="300" spans="1:5" ht="12.75">
      <c r="A300" s="230"/>
      <c r="B300" s="221">
        <v>305</v>
      </c>
      <c r="C300" s="229">
        <v>305</v>
      </c>
      <c r="D300" s="226">
        <f t="shared" si="5"/>
        <v>35.25000000000023</v>
      </c>
      <c r="E300"/>
    </row>
    <row r="301" spans="1:5" ht="12.75">
      <c r="A301" s="230"/>
      <c r="B301" s="221">
        <v>306</v>
      </c>
      <c r="C301" s="229">
        <v>306</v>
      </c>
      <c r="D301" s="226">
        <f t="shared" si="5"/>
        <v>35.300000000000225</v>
      </c>
      <c r="E301"/>
    </row>
    <row r="302" spans="1:5" ht="12.75">
      <c r="A302" s="230"/>
      <c r="B302" s="221">
        <v>307</v>
      </c>
      <c r="C302" s="229">
        <v>307</v>
      </c>
      <c r="D302" s="226">
        <f t="shared" si="5"/>
        <v>35.35000000000022</v>
      </c>
      <c r="E302"/>
    </row>
    <row r="303" spans="1:5" ht="12.75">
      <c r="A303" s="230"/>
      <c r="B303" s="221">
        <v>308</v>
      </c>
      <c r="C303" s="229">
        <v>308</v>
      </c>
      <c r="D303" s="226">
        <f t="shared" si="5"/>
        <v>35.40000000000022</v>
      </c>
      <c r="E303"/>
    </row>
    <row r="304" spans="1:5" ht="12.75">
      <c r="A304" s="230"/>
      <c r="B304" s="221">
        <v>309</v>
      </c>
      <c r="C304" s="229">
        <v>309</v>
      </c>
      <c r="D304" s="226">
        <f t="shared" si="5"/>
        <v>35.450000000000216</v>
      </c>
      <c r="E304"/>
    </row>
    <row r="305" spans="1:5" ht="12.75">
      <c r="A305" s="230"/>
      <c r="B305" s="221">
        <v>310</v>
      </c>
      <c r="C305" s="229">
        <v>310</v>
      </c>
      <c r="D305" s="226">
        <f t="shared" si="5"/>
        <v>35.50000000000021</v>
      </c>
      <c r="E305"/>
    </row>
    <row r="306" spans="1:5" ht="12.75">
      <c r="A306" s="230"/>
      <c r="B306" s="221">
        <v>311</v>
      </c>
      <c r="C306" s="229">
        <v>311</v>
      </c>
      <c r="D306" s="226">
        <f t="shared" si="5"/>
        <v>35.55000000000021</v>
      </c>
      <c r="E306"/>
    </row>
    <row r="307" spans="1:5" ht="12.75">
      <c r="A307" s="230"/>
      <c r="B307" s="221">
        <v>312</v>
      </c>
      <c r="C307" s="229">
        <v>312</v>
      </c>
      <c r="D307" s="226">
        <f t="shared" si="5"/>
        <v>35.60000000000021</v>
      </c>
      <c r="E307"/>
    </row>
    <row r="308" spans="1:5" ht="12.75">
      <c r="A308" s="230"/>
      <c r="B308" s="221">
        <v>313</v>
      </c>
      <c r="C308" s="229">
        <v>313</v>
      </c>
      <c r="D308" s="226">
        <f t="shared" si="5"/>
        <v>35.650000000000205</v>
      </c>
      <c r="E308"/>
    </row>
    <row r="309" spans="1:5" ht="12.75">
      <c r="A309" s="230"/>
      <c r="B309" s="221">
        <v>314</v>
      </c>
      <c r="C309" s="229">
        <v>314</v>
      </c>
      <c r="D309" s="226">
        <f t="shared" si="5"/>
        <v>35.7000000000002</v>
      </c>
      <c r="E309"/>
    </row>
    <row r="310" spans="1:5" ht="12.75">
      <c r="A310" s="230"/>
      <c r="B310" s="221">
        <v>315</v>
      </c>
      <c r="C310" s="229">
        <v>315</v>
      </c>
      <c r="D310" s="226">
        <f t="shared" si="5"/>
        <v>35.7500000000002</v>
      </c>
      <c r="E310"/>
    </row>
    <row r="311" spans="1:5" ht="12.75">
      <c r="A311" s="230"/>
      <c r="B311" s="221">
        <v>316</v>
      </c>
      <c r="C311" s="229">
        <v>316</v>
      </c>
      <c r="D311" s="226">
        <f t="shared" si="5"/>
        <v>35.800000000000196</v>
      </c>
      <c r="E311"/>
    </row>
    <row r="312" spans="1:5" ht="12.75">
      <c r="A312" s="230"/>
      <c r="B312" s="221">
        <v>317</v>
      </c>
      <c r="C312" s="229">
        <v>317</v>
      </c>
      <c r="D312" s="226">
        <f t="shared" si="5"/>
        <v>35.85000000000019</v>
      </c>
      <c r="E312"/>
    </row>
    <row r="313" spans="1:5" ht="12.75">
      <c r="A313" s="230"/>
      <c r="B313" s="221">
        <v>318</v>
      </c>
      <c r="C313" s="229">
        <v>318</v>
      </c>
      <c r="D313" s="226">
        <f t="shared" si="5"/>
        <v>35.90000000000019</v>
      </c>
      <c r="E313"/>
    </row>
    <row r="314" spans="1:5" ht="12.75">
      <c r="A314" s="230"/>
      <c r="B314" s="221">
        <v>319</v>
      </c>
      <c r="C314" s="229">
        <v>319</v>
      </c>
      <c r="D314" s="226">
        <f t="shared" si="5"/>
        <v>35.95000000000019</v>
      </c>
      <c r="E314"/>
    </row>
    <row r="315" spans="1:5" ht="12.75">
      <c r="A315" s="230"/>
      <c r="B315" s="221">
        <v>320</v>
      </c>
      <c r="C315" s="229">
        <v>320</v>
      </c>
      <c r="D315" s="226">
        <f t="shared" si="5"/>
        <v>36.000000000000185</v>
      </c>
      <c r="E315"/>
    </row>
    <row r="316" spans="1:5" ht="12.75">
      <c r="A316" s="230"/>
      <c r="B316" s="221">
        <v>321</v>
      </c>
      <c r="C316" s="229">
        <v>321</v>
      </c>
      <c r="D316" s="226">
        <f t="shared" si="5"/>
        <v>36.05000000000018</v>
      </c>
      <c r="E316"/>
    </row>
    <row r="317" spans="1:5" ht="12.75">
      <c r="A317" s="230"/>
      <c r="B317" s="221">
        <v>322</v>
      </c>
      <c r="C317" s="229">
        <v>322</v>
      </c>
      <c r="D317" s="226">
        <f t="shared" si="5"/>
        <v>36.10000000000018</v>
      </c>
      <c r="E317"/>
    </row>
    <row r="318" spans="1:5" ht="12.75">
      <c r="A318" s="230"/>
      <c r="B318" s="221">
        <v>323</v>
      </c>
      <c r="C318" s="229">
        <v>323</v>
      </c>
      <c r="D318" s="226">
        <f t="shared" si="5"/>
        <v>36.150000000000176</v>
      </c>
      <c r="E318"/>
    </row>
    <row r="319" spans="1:5" ht="12.75">
      <c r="A319" s="230"/>
      <c r="B319" s="221">
        <v>324</v>
      </c>
      <c r="C319" s="229">
        <v>324</v>
      </c>
      <c r="D319" s="226">
        <f t="shared" si="5"/>
        <v>36.20000000000017</v>
      </c>
      <c r="E319"/>
    </row>
    <row r="320" spans="1:5" ht="12.75">
      <c r="A320" s="230"/>
      <c r="B320" s="221">
        <v>325</v>
      </c>
      <c r="C320" s="229">
        <v>325</v>
      </c>
      <c r="D320" s="226">
        <f t="shared" si="5"/>
        <v>36.25000000000017</v>
      </c>
      <c r="E320"/>
    </row>
    <row r="321" spans="1:5" ht="12.75">
      <c r="A321" s="230"/>
      <c r="B321" s="221">
        <v>326</v>
      </c>
      <c r="C321" s="229">
        <v>326</v>
      </c>
      <c r="D321" s="226">
        <f t="shared" si="5"/>
        <v>36.30000000000017</v>
      </c>
      <c r="E321"/>
    </row>
    <row r="322" spans="1:5" ht="12.75">
      <c r="A322" s="230"/>
      <c r="B322" s="221">
        <v>327</v>
      </c>
      <c r="C322" s="229">
        <v>327</v>
      </c>
      <c r="D322" s="226">
        <f t="shared" si="5"/>
        <v>36.350000000000165</v>
      </c>
      <c r="E322"/>
    </row>
    <row r="323" spans="1:5" ht="12.75">
      <c r="A323" s="230"/>
      <c r="B323" s="221">
        <v>328</v>
      </c>
      <c r="C323" s="229">
        <v>328</v>
      </c>
      <c r="D323" s="226">
        <f t="shared" si="5"/>
        <v>36.40000000000016</v>
      </c>
      <c r="E323"/>
    </row>
    <row r="324" spans="1:5" ht="12.75">
      <c r="A324" s="230"/>
      <c r="B324" s="221">
        <v>329</v>
      </c>
      <c r="C324" s="229">
        <v>329</v>
      </c>
      <c r="D324" s="226">
        <f t="shared" si="5"/>
        <v>36.45000000000016</v>
      </c>
      <c r="E324"/>
    </row>
    <row r="325" spans="1:5" ht="12.75">
      <c r="A325" s="230"/>
      <c r="B325" s="221">
        <v>330</v>
      </c>
      <c r="C325" s="229">
        <v>330</v>
      </c>
      <c r="D325" s="226">
        <f t="shared" si="5"/>
        <v>36.500000000000156</v>
      </c>
      <c r="E325"/>
    </row>
    <row r="326" spans="1:5" ht="12.75">
      <c r="A326" s="230"/>
      <c r="B326" s="221">
        <v>331</v>
      </c>
      <c r="C326" s="229">
        <v>331</v>
      </c>
      <c r="D326" s="226">
        <f t="shared" si="5"/>
        <v>36.55000000000015</v>
      </c>
      <c r="E326"/>
    </row>
    <row r="327" spans="1:5" ht="12.75">
      <c r="A327" s="230"/>
      <c r="B327" s="221">
        <v>332</v>
      </c>
      <c r="C327" s="229">
        <v>332</v>
      </c>
      <c r="D327" s="226">
        <f t="shared" si="5"/>
        <v>36.60000000000015</v>
      </c>
      <c r="E327"/>
    </row>
    <row r="328" spans="1:5" ht="12.75">
      <c r="A328" s="230"/>
      <c r="B328" s="221">
        <v>333</v>
      </c>
      <c r="C328" s="229">
        <v>333</v>
      </c>
      <c r="D328" s="226">
        <f t="shared" si="5"/>
        <v>36.65000000000015</v>
      </c>
      <c r="E328"/>
    </row>
    <row r="329" spans="1:5" ht="12.75">
      <c r="A329" s="230"/>
      <c r="B329" s="221">
        <v>334</v>
      </c>
      <c r="C329" s="229">
        <v>334</v>
      </c>
      <c r="D329" s="226">
        <f t="shared" si="5"/>
        <v>36.700000000000145</v>
      </c>
      <c r="E329"/>
    </row>
    <row r="330" spans="1:5" ht="12.75">
      <c r="A330" s="230"/>
      <c r="B330" s="221">
        <v>335</v>
      </c>
      <c r="C330" s="229">
        <v>335</v>
      </c>
      <c r="D330" s="226">
        <f t="shared" si="5"/>
        <v>36.75000000000014</v>
      </c>
      <c r="E330"/>
    </row>
    <row r="331" spans="1:5" ht="12.75">
      <c r="A331" s="230"/>
      <c r="B331" s="221">
        <v>336</v>
      </c>
      <c r="C331" s="229">
        <v>336</v>
      </c>
      <c r="D331" s="226">
        <f t="shared" si="5"/>
        <v>36.80000000000014</v>
      </c>
      <c r="E331"/>
    </row>
    <row r="332" spans="1:5" ht="12.75">
      <c r="A332" s="230"/>
      <c r="B332" s="221">
        <v>337</v>
      </c>
      <c r="C332" s="229">
        <v>337</v>
      </c>
      <c r="D332" s="226">
        <f t="shared" si="5"/>
        <v>36.850000000000136</v>
      </c>
      <c r="E332"/>
    </row>
    <row r="333" spans="1:5" ht="12.75">
      <c r="A333" s="230"/>
      <c r="B333" s="221">
        <v>338</v>
      </c>
      <c r="C333" s="229">
        <v>338</v>
      </c>
      <c r="D333" s="226">
        <f t="shared" si="5"/>
        <v>36.900000000000134</v>
      </c>
      <c r="E333"/>
    </row>
    <row r="334" spans="1:5" ht="12.75">
      <c r="A334" s="230"/>
      <c r="B334" s="221">
        <v>339</v>
      </c>
      <c r="C334" s="229">
        <v>339</v>
      </c>
      <c r="D334" s="226">
        <f t="shared" si="5"/>
        <v>36.95000000000013</v>
      </c>
      <c r="E334"/>
    </row>
    <row r="335" spans="1:5" ht="12.75">
      <c r="A335" s="230"/>
      <c r="B335" s="221">
        <v>340</v>
      </c>
      <c r="C335" s="229">
        <v>340</v>
      </c>
      <c r="D335" s="226">
        <f t="shared" si="5"/>
        <v>37.00000000000013</v>
      </c>
      <c r="E335"/>
    </row>
    <row r="336" spans="1:5" ht="12.75">
      <c r="A336" s="230"/>
      <c r="B336" s="221">
        <v>341</v>
      </c>
      <c r="C336" s="229">
        <v>341</v>
      </c>
      <c r="D336" s="226">
        <f t="shared" si="5"/>
        <v>37.050000000000125</v>
      </c>
      <c r="E336"/>
    </row>
    <row r="337" spans="1:5" ht="12.75">
      <c r="A337" s="230"/>
      <c r="B337" s="221">
        <v>342</v>
      </c>
      <c r="C337" s="229">
        <v>342</v>
      </c>
      <c r="D337" s="226">
        <f t="shared" si="5"/>
        <v>37.10000000000012</v>
      </c>
      <c r="E337"/>
    </row>
    <row r="338" spans="1:5" ht="12.75">
      <c r="A338" s="230"/>
      <c r="B338" s="221">
        <v>343</v>
      </c>
      <c r="C338" s="229">
        <v>343</v>
      </c>
      <c r="D338" s="226">
        <f t="shared" si="5"/>
        <v>37.15000000000012</v>
      </c>
      <c r="E338"/>
    </row>
    <row r="339" spans="1:5" ht="12.75">
      <c r="A339" s="230"/>
      <c r="B339" s="221">
        <v>344</v>
      </c>
      <c r="C339" s="229">
        <v>344</v>
      </c>
      <c r="D339" s="226">
        <f t="shared" si="5"/>
        <v>37.20000000000012</v>
      </c>
      <c r="E339"/>
    </row>
    <row r="340" spans="1:5" ht="12.75">
      <c r="A340" s="230"/>
      <c r="B340" s="221">
        <v>345</v>
      </c>
      <c r="C340" s="229">
        <v>345</v>
      </c>
      <c r="D340" s="226">
        <f t="shared" si="5"/>
        <v>37.250000000000114</v>
      </c>
      <c r="E340"/>
    </row>
    <row r="341" spans="1:5" ht="12.75">
      <c r="A341" s="230"/>
      <c r="B341" s="221">
        <v>346</v>
      </c>
      <c r="C341" s="229">
        <v>346</v>
      </c>
      <c r="D341" s="226">
        <f t="shared" si="5"/>
        <v>37.30000000000011</v>
      </c>
      <c r="E341"/>
    </row>
    <row r="342" spans="1:5" ht="12.75">
      <c r="A342" s="230"/>
      <c r="B342" s="221">
        <v>347</v>
      </c>
      <c r="C342" s="229">
        <v>347</v>
      </c>
      <c r="D342" s="226">
        <f t="shared" si="5"/>
        <v>37.35000000000011</v>
      </c>
      <c r="E342"/>
    </row>
    <row r="343" spans="1:5" ht="12.75">
      <c r="A343" s="230"/>
      <c r="B343" s="221">
        <v>348</v>
      </c>
      <c r="C343" s="229">
        <v>348</v>
      </c>
      <c r="D343" s="226">
        <f t="shared" si="5"/>
        <v>37.400000000000105</v>
      </c>
      <c r="E343"/>
    </row>
    <row r="344" spans="1:5" ht="12.75">
      <c r="A344" s="230"/>
      <c r="B344" s="221">
        <v>349</v>
      </c>
      <c r="C344" s="229">
        <v>349</v>
      </c>
      <c r="D344" s="226">
        <f t="shared" si="5"/>
        <v>37.4500000000001</v>
      </c>
      <c r="E344"/>
    </row>
    <row r="345" spans="1:5" ht="12.75">
      <c r="A345" s="230"/>
      <c r="B345" s="221">
        <v>350</v>
      </c>
      <c r="C345" s="229">
        <v>350</v>
      </c>
      <c r="D345" s="226">
        <f t="shared" si="5"/>
        <v>37.5000000000001</v>
      </c>
      <c r="E345"/>
    </row>
    <row r="346" spans="1:5" ht="12.75">
      <c r="A346" s="230"/>
      <c r="B346" s="221">
        <v>351</v>
      </c>
      <c r="C346" s="229">
        <v>351</v>
      </c>
      <c r="D346" s="226">
        <f t="shared" si="5"/>
        <v>37.5500000000001</v>
      </c>
      <c r="E346"/>
    </row>
    <row r="347" spans="1:5" ht="12.75">
      <c r="A347" s="230"/>
      <c r="B347" s="221">
        <v>352</v>
      </c>
      <c r="C347" s="229">
        <v>352</v>
      </c>
      <c r="D347" s="226">
        <f t="shared" si="5"/>
        <v>37.600000000000094</v>
      </c>
      <c r="E347"/>
    </row>
    <row r="348" spans="1:5" ht="12.75">
      <c r="A348" s="230"/>
      <c r="B348" s="221">
        <v>353</v>
      </c>
      <c r="C348" s="229">
        <v>353</v>
      </c>
      <c r="D348" s="226">
        <f t="shared" si="5"/>
        <v>37.65000000000009</v>
      </c>
      <c r="E348"/>
    </row>
    <row r="349" spans="1:5" ht="12.75">
      <c r="A349" s="230"/>
      <c r="B349" s="221">
        <v>354</v>
      </c>
      <c r="C349" s="229">
        <v>354</v>
      </c>
      <c r="D349" s="226">
        <f t="shared" si="5"/>
        <v>37.70000000000009</v>
      </c>
      <c r="E349"/>
    </row>
    <row r="350" spans="1:5" ht="12.75">
      <c r="A350" s="230"/>
      <c r="B350" s="221">
        <v>355</v>
      </c>
      <c r="C350" s="229">
        <v>355</v>
      </c>
      <c r="D350" s="226">
        <f t="shared" si="5"/>
        <v>37.750000000000085</v>
      </c>
      <c r="E350"/>
    </row>
    <row r="351" spans="1:5" ht="12.75">
      <c r="A351" s="230"/>
      <c r="B351" s="221">
        <v>356</v>
      </c>
      <c r="C351" s="229">
        <v>356</v>
      </c>
      <c r="D351" s="226">
        <f t="shared" si="5"/>
        <v>37.80000000000008</v>
      </c>
      <c r="E351"/>
    </row>
    <row r="352" spans="1:5" ht="12.75">
      <c r="A352" s="230"/>
      <c r="B352" s="221">
        <v>357</v>
      </c>
      <c r="C352" s="229">
        <v>357</v>
      </c>
      <c r="D352" s="226">
        <f t="shared" si="5"/>
        <v>37.85000000000008</v>
      </c>
      <c r="E352"/>
    </row>
    <row r="353" spans="1:5" ht="12.75">
      <c r="A353" s="230"/>
      <c r="B353" s="221">
        <v>358</v>
      </c>
      <c r="C353" s="229">
        <v>358</v>
      </c>
      <c r="D353" s="226">
        <f t="shared" si="5"/>
        <v>37.90000000000008</v>
      </c>
      <c r="E353"/>
    </row>
    <row r="354" spans="1:5" ht="12.75">
      <c r="A354" s="230"/>
      <c r="B354" s="221">
        <v>359</v>
      </c>
      <c r="C354" s="229">
        <v>359</v>
      </c>
      <c r="D354" s="226">
        <f t="shared" si="5"/>
        <v>37.950000000000074</v>
      </c>
      <c r="E354"/>
    </row>
    <row r="355" spans="1:5" ht="12.75">
      <c r="A355" s="230"/>
      <c r="B355" s="221">
        <v>360</v>
      </c>
      <c r="C355" s="229">
        <v>360</v>
      </c>
      <c r="D355" s="226">
        <f t="shared" si="5"/>
        <v>38.00000000000007</v>
      </c>
      <c r="E355"/>
    </row>
    <row r="356" spans="1:5" ht="12.75">
      <c r="A356" s="230"/>
      <c r="B356" s="221">
        <v>361</v>
      </c>
      <c r="C356" s="229">
        <v>361</v>
      </c>
      <c r="D356" s="226">
        <f t="shared" si="5"/>
        <v>38.05000000000007</v>
      </c>
      <c r="E356"/>
    </row>
    <row r="357" spans="1:5" ht="12.75">
      <c r="A357" s="230"/>
      <c r="B357" s="221">
        <v>362</v>
      </c>
      <c r="C357" s="229">
        <v>362</v>
      </c>
      <c r="D357" s="226">
        <f t="shared" si="5"/>
        <v>38.100000000000065</v>
      </c>
      <c r="E357"/>
    </row>
    <row r="358" spans="1:5" ht="12.75">
      <c r="A358" s="230"/>
      <c r="B358" s="221">
        <v>363</v>
      </c>
      <c r="C358" s="229">
        <v>363</v>
      </c>
      <c r="D358" s="226">
        <f t="shared" si="5"/>
        <v>38.15000000000006</v>
      </c>
      <c r="E358"/>
    </row>
    <row r="359" spans="1:5" ht="12.75">
      <c r="A359" s="230"/>
      <c r="B359" s="221">
        <v>364</v>
      </c>
      <c r="C359" s="229">
        <v>364</v>
      </c>
      <c r="D359" s="226">
        <f t="shared" si="5"/>
        <v>38.20000000000006</v>
      </c>
      <c r="E359"/>
    </row>
    <row r="360" spans="1:5" ht="12.75">
      <c r="A360" s="230"/>
      <c r="B360" s="221">
        <v>365</v>
      </c>
      <c r="C360" s="229">
        <v>365</v>
      </c>
      <c r="D360" s="226">
        <f t="shared" si="5"/>
        <v>38.25000000000006</v>
      </c>
      <c r="E360"/>
    </row>
    <row r="361" spans="1:5" ht="12.75">
      <c r="A361" s="230"/>
      <c r="B361" s="221">
        <v>366</v>
      </c>
      <c r="C361" s="229">
        <v>366</v>
      </c>
      <c r="D361" s="226">
        <f t="shared" si="5"/>
        <v>38.300000000000054</v>
      </c>
      <c r="E361"/>
    </row>
    <row r="362" spans="1:5" ht="12.75">
      <c r="A362" s="230"/>
      <c r="B362" s="221">
        <v>367</v>
      </c>
      <c r="C362" s="229">
        <v>367</v>
      </c>
      <c r="D362" s="226">
        <f aca="true" t="shared" si="6" ref="D362:D425">D361+0.05</f>
        <v>38.35000000000005</v>
      </c>
      <c r="E362"/>
    </row>
    <row r="363" spans="1:5" ht="12.75">
      <c r="A363" s="230"/>
      <c r="B363" s="221">
        <v>368</v>
      </c>
      <c r="C363" s="229">
        <v>368</v>
      </c>
      <c r="D363" s="226">
        <f t="shared" si="6"/>
        <v>38.40000000000005</v>
      </c>
      <c r="E363"/>
    </row>
    <row r="364" spans="1:5" ht="12.75">
      <c r="A364" s="230"/>
      <c r="B364" s="221">
        <v>369</v>
      </c>
      <c r="C364" s="229">
        <v>369</v>
      </c>
      <c r="D364" s="226">
        <f t="shared" si="6"/>
        <v>38.450000000000045</v>
      </c>
      <c r="E364"/>
    </row>
    <row r="365" spans="1:5" ht="12.75">
      <c r="A365" s="230"/>
      <c r="B365" s="221">
        <v>370</v>
      </c>
      <c r="C365" s="229">
        <v>370</v>
      </c>
      <c r="D365" s="226">
        <f t="shared" si="6"/>
        <v>38.50000000000004</v>
      </c>
      <c r="E365"/>
    </row>
    <row r="366" spans="1:5" ht="12.75">
      <c r="A366" s="230"/>
      <c r="B366" s="221">
        <v>371</v>
      </c>
      <c r="C366" s="229">
        <v>371</v>
      </c>
      <c r="D366" s="226">
        <f t="shared" si="6"/>
        <v>38.55000000000004</v>
      </c>
      <c r="E366"/>
    </row>
    <row r="367" spans="1:5" ht="12.75">
      <c r="A367" s="230"/>
      <c r="B367" s="221">
        <v>372</v>
      </c>
      <c r="C367" s="229">
        <v>372</v>
      </c>
      <c r="D367" s="226">
        <f t="shared" si="6"/>
        <v>38.60000000000004</v>
      </c>
      <c r="E367"/>
    </row>
    <row r="368" spans="1:5" ht="12.75">
      <c r="A368" s="230"/>
      <c r="B368" s="221">
        <v>373</v>
      </c>
      <c r="C368" s="229">
        <v>373</v>
      </c>
      <c r="D368" s="226">
        <f t="shared" si="6"/>
        <v>38.650000000000034</v>
      </c>
      <c r="E368"/>
    </row>
    <row r="369" spans="1:5" ht="12.75">
      <c r="A369" s="230"/>
      <c r="B369" s="221">
        <v>374</v>
      </c>
      <c r="C369" s="229">
        <v>374</v>
      </c>
      <c r="D369" s="226">
        <f t="shared" si="6"/>
        <v>38.70000000000003</v>
      </c>
      <c r="E369"/>
    </row>
    <row r="370" spans="1:5" ht="12.75">
      <c r="A370" s="230"/>
      <c r="B370" s="221">
        <v>375</v>
      </c>
      <c r="C370" s="229">
        <v>375</v>
      </c>
      <c r="D370" s="226">
        <f t="shared" si="6"/>
        <v>38.75000000000003</v>
      </c>
      <c r="E370"/>
    </row>
    <row r="371" spans="1:5" ht="12.75">
      <c r="A371" s="230"/>
      <c r="B371" s="221">
        <v>376</v>
      </c>
      <c r="C371" s="229">
        <v>376</v>
      </c>
      <c r="D371" s="226">
        <f t="shared" si="6"/>
        <v>38.800000000000026</v>
      </c>
      <c r="E371"/>
    </row>
    <row r="372" spans="1:5" ht="12.75">
      <c r="A372" s="230"/>
      <c r="B372" s="221">
        <v>377</v>
      </c>
      <c r="C372" s="229">
        <v>377</v>
      </c>
      <c r="D372" s="226">
        <f t="shared" si="6"/>
        <v>38.85000000000002</v>
      </c>
      <c r="E372"/>
    </row>
    <row r="373" spans="1:5" ht="12.75">
      <c r="A373" s="230"/>
      <c r="B373" s="221">
        <v>378</v>
      </c>
      <c r="C373" s="229">
        <v>378</v>
      </c>
      <c r="D373" s="226">
        <f t="shared" si="6"/>
        <v>38.90000000000002</v>
      </c>
      <c r="E373"/>
    </row>
    <row r="374" spans="1:5" ht="12.75">
      <c r="A374" s="230"/>
      <c r="B374" s="221">
        <v>379</v>
      </c>
      <c r="C374" s="229">
        <v>379</v>
      </c>
      <c r="D374" s="226">
        <f t="shared" si="6"/>
        <v>38.95000000000002</v>
      </c>
      <c r="E374"/>
    </row>
    <row r="375" spans="1:5" ht="12.75">
      <c r="A375" s="230"/>
      <c r="B375" s="221">
        <v>380</v>
      </c>
      <c r="C375" s="229">
        <v>380</v>
      </c>
      <c r="D375" s="226">
        <f t="shared" si="6"/>
        <v>39.000000000000014</v>
      </c>
      <c r="E375"/>
    </row>
    <row r="376" spans="1:5" ht="12.75">
      <c r="A376" s="230"/>
      <c r="B376" s="221">
        <v>381</v>
      </c>
      <c r="C376" s="229">
        <v>381</v>
      </c>
      <c r="D376" s="226">
        <f t="shared" si="6"/>
        <v>39.05000000000001</v>
      </c>
      <c r="E376"/>
    </row>
    <row r="377" spans="1:5" ht="12.75">
      <c r="A377" s="230"/>
      <c r="B377" s="221">
        <v>382</v>
      </c>
      <c r="C377" s="229">
        <v>382</v>
      </c>
      <c r="D377" s="226">
        <f t="shared" si="6"/>
        <v>39.10000000000001</v>
      </c>
      <c r="E377"/>
    </row>
    <row r="378" spans="1:5" ht="12.75">
      <c r="A378" s="230"/>
      <c r="B378" s="221">
        <v>383</v>
      </c>
      <c r="C378" s="229">
        <v>383</v>
      </c>
      <c r="D378" s="226">
        <f t="shared" si="6"/>
        <v>39.150000000000006</v>
      </c>
      <c r="E378"/>
    </row>
    <row r="379" spans="1:5" ht="12.75">
      <c r="A379" s="230"/>
      <c r="B379" s="221">
        <v>384</v>
      </c>
      <c r="C379" s="229">
        <v>384</v>
      </c>
      <c r="D379" s="226">
        <f t="shared" si="6"/>
        <v>39.2</v>
      </c>
      <c r="E379"/>
    </row>
    <row r="380" spans="1:5" ht="12.75">
      <c r="A380" s="230"/>
      <c r="B380" s="221">
        <v>385</v>
      </c>
      <c r="C380" s="229">
        <v>385</v>
      </c>
      <c r="D380" s="226">
        <f t="shared" si="6"/>
        <v>39.25</v>
      </c>
      <c r="E380"/>
    </row>
    <row r="381" spans="1:5" ht="12.75">
      <c r="A381" s="230"/>
      <c r="B381" s="221">
        <v>386</v>
      </c>
      <c r="C381" s="229">
        <v>386</v>
      </c>
      <c r="D381" s="226">
        <f t="shared" si="6"/>
        <v>39.3</v>
      </c>
      <c r="E381"/>
    </row>
    <row r="382" spans="1:5" ht="12.75">
      <c r="A382" s="230"/>
      <c r="B382" s="221">
        <v>387</v>
      </c>
      <c r="C382" s="229">
        <v>387</v>
      </c>
      <c r="D382" s="226">
        <f t="shared" si="6"/>
        <v>39.349999999999994</v>
      </c>
      <c r="E382"/>
    </row>
    <row r="383" spans="1:5" ht="12.75">
      <c r="A383" s="230"/>
      <c r="B383" s="221">
        <v>388</v>
      </c>
      <c r="C383" s="229">
        <v>388</v>
      </c>
      <c r="D383" s="226">
        <f t="shared" si="6"/>
        <v>39.39999999999999</v>
      </c>
      <c r="E383"/>
    </row>
    <row r="384" spans="1:5" ht="12.75">
      <c r="A384" s="230"/>
      <c r="B384" s="221">
        <v>389</v>
      </c>
      <c r="C384" s="229">
        <v>389</v>
      </c>
      <c r="D384" s="226">
        <f t="shared" si="6"/>
        <v>39.44999999999999</v>
      </c>
      <c r="E384"/>
    </row>
    <row r="385" spans="1:5" ht="12.75">
      <c r="A385" s="230"/>
      <c r="B385" s="221">
        <v>390</v>
      </c>
      <c r="C385" s="229">
        <v>390</v>
      </c>
      <c r="D385" s="226">
        <f t="shared" si="6"/>
        <v>39.499999999999986</v>
      </c>
      <c r="E385"/>
    </row>
    <row r="386" spans="1:5" ht="12.75">
      <c r="A386" s="230"/>
      <c r="B386" s="221">
        <v>391</v>
      </c>
      <c r="C386" s="229">
        <v>391</v>
      </c>
      <c r="D386" s="226">
        <f t="shared" si="6"/>
        <v>39.54999999999998</v>
      </c>
      <c r="E386"/>
    </row>
    <row r="387" spans="1:5" ht="12.75">
      <c r="A387" s="230"/>
      <c r="B387" s="221">
        <v>392</v>
      </c>
      <c r="C387" s="229">
        <v>392</v>
      </c>
      <c r="D387" s="226">
        <f t="shared" si="6"/>
        <v>39.59999999999998</v>
      </c>
      <c r="E387"/>
    </row>
    <row r="388" spans="1:5" ht="12.75">
      <c r="A388" s="230"/>
      <c r="B388" s="221">
        <v>393</v>
      </c>
      <c r="C388" s="229">
        <v>393</v>
      </c>
      <c r="D388" s="226">
        <f t="shared" si="6"/>
        <v>39.64999999999998</v>
      </c>
      <c r="E388"/>
    </row>
    <row r="389" spans="1:5" ht="12.75">
      <c r="A389" s="230"/>
      <c r="B389" s="221">
        <v>394</v>
      </c>
      <c r="C389" s="229">
        <v>394</v>
      </c>
      <c r="D389" s="226">
        <f t="shared" si="6"/>
        <v>39.699999999999974</v>
      </c>
      <c r="E389"/>
    </row>
    <row r="390" spans="1:5" ht="12.75">
      <c r="A390" s="230"/>
      <c r="B390" s="221">
        <v>395</v>
      </c>
      <c r="C390" s="229">
        <v>395</v>
      </c>
      <c r="D390" s="226">
        <f t="shared" si="6"/>
        <v>39.74999999999997</v>
      </c>
      <c r="E390"/>
    </row>
    <row r="391" spans="1:5" ht="12.75">
      <c r="A391" s="230"/>
      <c r="B391" s="221">
        <v>396</v>
      </c>
      <c r="C391" s="229">
        <v>396</v>
      </c>
      <c r="D391" s="226">
        <f t="shared" si="6"/>
        <v>39.79999999999997</v>
      </c>
      <c r="E391"/>
    </row>
    <row r="392" spans="1:5" ht="12.75">
      <c r="A392" s="230"/>
      <c r="B392" s="221">
        <v>397</v>
      </c>
      <c r="C392" s="229">
        <v>397</v>
      </c>
      <c r="D392" s="226">
        <f t="shared" si="6"/>
        <v>39.849999999999966</v>
      </c>
      <c r="E392"/>
    </row>
    <row r="393" spans="1:5" ht="12.75">
      <c r="A393" s="230"/>
      <c r="B393" s="221">
        <v>398</v>
      </c>
      <c r="C393" s="229">
        <v>398</v>
      </c>
      <c r="D393" s="226">
        <f t="shared" si="6"/>
        <v>39.89999999999996</v>
      </c>
      <c r="E393"/>
    </row>
    <row r="394" spans="1:5" ht="12.75">
      <c r="A394" s="230"/>
      <c r="B394" s="221">
        <v>399</v>
      </c>
      <c r="C394" s="229">
        <v>399</v>
      </c>
      <c r="D394" s="226">
        <f t="shared" si="6"/>
        <v>39.94999999999996</v>
      </c>
      <c r="E394"/>
    </row>
    <row r="395" spans="1:5" ht="12.75">
      <c r="A395" s="230"/>
      <c r="B395" s="221">
        <v>400</v>
      </c>
      <c r="C395" s="229">
        <v>400</v>
      </c>
      <c r="D395" s="226">
        <f t="shared" si="6"/>
        <v>39.99999999999996</v>
      </c>
      <c r="E395"/>
    </row>
    <row r="396" spans="1:5" ht="12.75">
      <c r="A396" s="230"/>
      <c r="B396" s="221">
        <v>401</v>
      </c>
      <c r="C396" s="229">
        <v>401</v>
      </c>
      <c r="D396" s="226">
        <f t="shared" si="6"/>
        <v>40.049999999999955</v>
      </c>
      <c r="E396"/>
    </row>
    <row r="397" spans="1:5" ht="12.75">
      <c r="A397" s="230"/>
      <c r="B397" s="221">
        <v>402</v>
      </c>
      <c r="C397" s="229">
        <v>402</v>
      </c>
      <c r="D397" s="226">
        <f t="shared" si="6"/>
        <v>40.09999999999995</v>
      </c>
      <c r="E397"/>
    </row>
    <row r="398" spans="1:5" ht="12.75">
      <c r="A398" s="230"/>
      <c r="B398" s="221">
        <v>403</v>
      </c>
      <c r="C398" s="229">
        <v>403</v>
      </c>
      <c r="D398" s="226">
        <f t="shared" si="6"/>
        <v>40.14999999999995</v>
      </c>
      <c r="E398"/>
    </row>
    <row r="399" spans="1:5" ht="12.75">
      <c r="A399" s="230"/>
      <c r="B399" s="221">
        <v>404</v>
      </c>
      <c r="C399" s="229">
        <v>404</v>
      </c>
      <c r="D399" s="226">
        <f t="shared" si="6"/>
        <v>40.199999999999946</v>
      </c>
      <c r="E399"/>
    </row>
    <row r="400" spans="1:5" ht="12.75">
      <c r="A400" s="230"/>
      <c r="B400" s="221">
        <v>405</v>
      </c>
      <c r="C400" s="229">
        <v>405</v>
      </c>
      <c r="D400" s="226">
        <f t="shared" si="6"/>
        <v>40.24999999999994</v>
      </c>
      <c r="E400"/>
    </row>
    <row r="401" spans="1:5" ht="12.75">
      <c r="A401" s="230"/>
      <c r="B401" s="221">
        <v>406</v>
      </c>
      <c r="C401" s="229">
        <v>406</v>
      </c>
      <c r="D401" s="226">
        <f t="shared" si="6"/>
        <v>40.29999999999994</v>
      </c>
      <c r="E401"/>
    </row>
    <row r="402" spans="1:5" ht="12.75">
      <c r="A402" s="230"/>
      <c r="B402" s="221">
        <v>407</v>
      </c>
      <c r="C402" s="229">
        <v>407</v>
      </c>
      <c r="D402" s="226">
        <f t="shared" si="6"/>
        <v>40.34999999999994</v>
      </c>
      <c r="E402"/>
    </row>
    <row r="403" spans="1:5" ht="12.75">
      <c r="A403" s="230"/>
      <c r="B403" s="221">
        <v>408</v>
      </c>
      <c r="C403" s="229">
        <v>408</v>
      </c>
      <c r="D403" s="226">
        <f t="shared" si="6"/>
        <v>40.399999999999935</v>
      </c>
      <c r="E403"/>
    </row>
    <row r="404" spans="1:5" ht="12.75">
      <c r="A404" s="230"/>
      <c r="B404" s="221">
        <v>409</v>
      </c>
      <c r="C404" s="229">
        <v>409</v>
      </c>
      <c r="D404" s="226">
        <f t="shared" si="6"/>
        <v>40.44999999999993</v>
      </c>
      <c r="E404"/>
    </row>
    <row r="405" spans="1:5" ht="12.75">
      <c r="A405" s="230"/>
      <c r="B405" s="221">
        <v>410</v>
      </c>
      <c r="C405" s="229">
        <v>410</v>
      </c>
      <c r="D405" s="226">
        <f t="shared" si="6"/>
        <v>40.49999999999993</v>
      </c>
      <c r="E405"/>
    </row>
    <row r="406" spans="1:5" ht="12.75">
      <c r="A406" s="230"/>
      <c r="B406" s="221">
        <v>411</v>
      </c>
      <c r="C406" s="229">
        <v>411</v>
      </c>
      <c r="D406" s="226">
        <f t="shared" si="6"/>
        <v>40.549999999999926</v>
      </c>
      <c r="E406"/>
    </row>
    <row r="407" spans="1:5" ht="12.75">
      <c r="A407" s="230"/>
      <c r="B407" s="221">
        <v>412</v>
      </c>
      <c r="C407" s="229">
        <v>412</v>
      </c>
      <c r="D407" s="226">
        <f t="shared" si="6"/>
        <v>40.59999999999992</v>
      </c>
      <c r="E407"/>
    </row>
    <row r="408" spans="1:5" ht="12.75">
      <c r="A408" s="230"/>
      <c r="B408" s="221">
        <v>413</v>
      </c>
      <c r="C408" s="229">
        <v>413</v>
      </c>
      <c r="D408" s="226">
        <f t="shared" si="6"/>
        <v>40.64999999999992</v>
      </c>
      <c r="E408"/>
    </row>
    <row r="409" spans="1:5" ht="12.75">
      <c r="A409" s="230"/>
      <c r="B409" s="221">
        <v>414</v>
      </c>
      <c r="C409" s="229">
        <v>414</v>
      </c>
      <c r="D409" s="226">
        <f t="shared" si="6"/>
        <v>40.69999999999992</v>
      </c>
      <c r="E409"/>
    </row>
    <row r="410" spans="1:5" ht="12.75">
      <c r="A410" s="230"/>
      <c r="B410" s="221">
        <v>415</v>
      </c>
      <c r="C410" s="229">
        <v>415</v>
      </c>
      <c r="D410" s="226">
        <f t="shared" si="6"/>
        <v>40.749999999999915</v>
      </c>
      <c r="E410"/>
    </row>
    <row r="411" spans="1:5" ht="12.75">
      <c r="A411" s="230"/>
      <c r="B411" s="221">
        <v>416</v>
      </c>
      <c r="C411" s="229">
        <v>416</v>
      </c>
      <c r="D411" s="226">
        <f t="shared" si="6"/>
        <v>40.79999999999991</v>
      </c>
      <c r="E411"/>
    </row>
    <row r="412" spans="1:5" ht="12.75">
      <c r="A412" s="230"/>
      <c r="B412" s="221">
        <v>417</v>
      </c>
      <c r="C412" s="229">
        <v>417</v>
      </c>
      <c r="D412" s="226">
        <f t="shared" si="6"/>
        <v>40.84999999999991</v>
      </c>
      <c r="E412"/>
    </row>
    <row r="413" spans="1:5" ht="12.75">
      <c r="A413" s="230"/>
      <c r="B413" s="221">
        <v>418</v>
      </c>
      <c r="C413" s="229">
        <v>418</v>
      </c>
      <c r="D413" s="226">
        <f t="shared" si="6"/>
        <v>40.899999999999906</v>
      </c>
      <c r="E413"/>
    </row>
    <row r="414" spans="1:5" ht="12.75">
      <c r="A414" s="230"/>
      <c r="B414" s="221">
        <v>419</v>
      </c>
      <c r="C414" s="229">
        <v>419</v>
      </c>
      <c r="D414" s="226">
        <f t="shared" si="6"/>
        <v>40.9499999999999</v>
      </c>
      <c r="E414"/>
    </row>
    <row r="415" spans="1:5" ht="12.75">
      <c r="A415" s="230"/>
      <c r="B415" s="221">
        <v>420</v>
      </c>
      <c r="C415" s="229">
        <v>420</v>
      </c>
      <c r="D415" s="226">
        <f t="shared" si="6"/>
        <v>40.9999999999999</v>
      </c>
      <c r="E415"/>
    </row>
    <row r="416" spans="1:5" ht="12.75">
      <c r="A416" s="230"/>
      <c r="B416" s="221">
        <v>421</v>
      </c>
      <c r="C416" s="229">
        <v>421</v>
      </c>
      <c r="D416" s="226">
        <f t="shared" si="6"/>
        <v>41.0499999999999</v>
      </c>
      <c r="E416"/>
    </row>
    <row r="417" spans="1:5" ht="12.75">
      <c r="A417" s="230"/>
      <c r="B417" s="221">
        <v>422</v>
      </c>
      <c r="C417" s="229">
        <v>422</v>
      </c>
      <c r="D417" s="226">
        <f t="shared" si="6"/>
        <v>41.099999999999895</v>
      </c>
      <c r="E417"/>
    </row>
    <row r="418" spans="1:5" ht="12.75">
      <c r="A418" s="230"/>
      <c r="B418" s="221">
        <v>423</v>
      </c>
      <c r="C418" s="229">
        <v>423</v>
      </c>
      <c r="D418" s="226">
        <f t="shared" si="6"/>
        <v>41.14999999999989</v>
      </c>
      <c r="E418"/>
    </row>
    <row r="419" spans="1:5" ht="12.75">
      <c r="A419" s="230"/>
      <c r="B419" s="221">
        <v>424</v>
      </c>
      <c r="C419" s="229">
        <v>424</v>
      </c>
      <c r="D419" s="226">
        <f t="shared" si="6"/>
        <v>41.19999999999989</v>
      </c>
      <c r="E419"/>
    </row>
    <row r="420" spans="1:5" ht="12.75">
      <c r="A420" s="230"/>
      <c r="B420" s="221">
        <v>425</v>
      </c>
      <c r="C420" s="229">
        <v>425</v>
      </c>
      <c r="D420" s="226">
        <f t="shared" si="6"/>
        <v>41.249999999999886</v>
      </c>
      <c r="E420"/>
    </row>
    <row r="421" spans="1:5" ht="12.75">
      <c r="A421" s="230"/>
      <c r="B421" s="221">
        <v>426</v>
      </c>
      <c r="C421" s="229">
        <v>426</v>
      </c>
      <c r="D421" s="226">
        <f t="shared" si="6"/>
        <v>41.29999999999988</v>
      </c>
      <c r="E421"/>
    </row>
    <row r="422" spans="1:5" ht="12.75">
      <c r="A422" s="230"/>
      <c r="B422" s="221">
        <v>427</v>
      </c>
      <c r="C422" s="229">
        <v>427</v>
      </c>
      <c r="D422" s="226">
        <f t="shared" si="6"/>
        <v>41.34999999999988</v>
      </c>
      <c r="E422"/>
    </row>
    <row r="423" spans="1:5" ht="12.75">
      <c r="A423" s="230"/>
      <c r="B423" s="221">
        <v>428</v>
      </c>
      <c r="C423" s="229">
        <v>428</v>
      </c>
      <c r="D423" s="226">
        <f t="shared" si="6"/>
        <v>41.39999999999988</v>
      </c>
      <c r="E423"/>
    </row>
    <row r="424" spans="1:5" ht="12.75">
      <c r="A424" s="230"/>
      <c r="B424" s="221">
        <v>429</v>
      </c>
      <c r="C424" s="229">
        <v>429</v>
      </c>
      <c r="D424" s="226">
        <f t="shared" si="6"/>
        <v>41.449999999999875</v>
      </c>
      <c r="E424"/>
    </row>
    <row r="425" spans="1:5" ht="12.75">
      <c r="A425" s="230"/>
      <c r="B425" s="221">
        <v>430</v>
      </c>
      <c r="C425" s="229">
        <v>430</v>
      </c>
      <c r="D425" s="226">
        <f t="shared" si="6"/>
        <v>41.49999999999987</v>
      </c>
      <c r="E425"/>
    </row>
    <row r="426" spans="1:5" ht="12.75">
      <c r="A426" s="230"/>
      <c r="B426" s="221">
        <v>431</v>
      </c>
      <c r="C426" s="229">
        <v>431</v>
      </c>
      <c r="D426" s="226">
        <f aca="true" t="shared" si="7" ref="D426:D489">D425+0.05</f>
        <v>41.54999999999987</v>
      </c>
      <c r="E426"/>
    </row>
    <row r="427" spans="1:5" ht="12.75">
      <c r="A427" s="230"/>
      <c r="B427" s="221">
        <v>432</v>
      </c>
      <c r="C427" s="229">
        <v>432</v>
      </c>
      <c r="D427" s="226">
        <f t="shared" si="7"/>
        <v>41.599999999999866</v>
      </c>
      <c r="E427"/>
    </row>
    <row r="428" spans="1:5" ht="12.75">
      <c r="A428" s="230"/>
      <c r="B428" s="221">
        <v>433</v>
      </c>
      <c r="C428" s="229">
        <v>433</v>
      </c>
      <c r="D428" s="226">
        <f t="shared" si="7"/>
        <v>41.649999999999864</v>
      </c>
      <c r="E428"/>
    </row>
    <row r="429" spans="1:5" ht="12.75">
      <c r="A429" s="230"/>
      <c r="B429" s="221">
        <v>434</v>
      </c>
      <c r="C429" s="229">
        <v>434</v>
      </c>
      <c r="D429" s="226">
        <f t="shared" si="7"/>
        <v>41.69999999999986</v>
      </c>
      <c r="E429"/>
    </row>
    <row r="430" spans="1:5" ht="12.75">
      <c r="A430" s="230"/>
      <c r="B430" s="221">
        <v>435</v>
      </c>
      <c r="C430" s="229">
        <v>435</v>
      </c>
      <c r="D430" s="226">
        <f t="shared" si="7"/>
        <v>41.74999999999986</v>
      </c>
      <c r="E430"/>
    </row>
    <row r="431" spans="1:5" ht="12.75">
      <c r="A431" s="230"/>
      <c r="B431" s="221">
        <v>436</v>
      </c>
      <c r="C431" s="229">
        <v>436</v>
      </c>
      <c r="D431" s="226">
        <f t="shared" si="7"/>
        <v>41.799999999999855</v>
      </c>
      <c r="E431"/>
    </row>
    <row r="432" spans="1:5" ht="12.75">
      <c r="A432" s="230"/>
      <c r="B432" s="221">
        <v>437</v>
      </c>
      <c r="C432" s="229">
        <v>437</v>
      </c>
      <c r="D432" s="226">
        <f t="shared" si="7"/>
        <v>41.84999999999985</v>
      </c>
      <c r="E432"/>
    </row>
    <row r="433" spans="1:5" ht="12.75">
      <c r="A433" s="230"/>
      <c r="B433" s="221">
        <v>438</v>
      </c>
      <c r="C433" s="229">
        <v>438</v>
      </c>
      <c r="D433" s="226">
        <f t="shared" si="7"/>
        <v>41.89999999999985</v>
      </c>
      <c r="E433"/>
    </row>
    <row r="434" spans="1:5" ht="12.75">
      <c r="A434" s="230"/>
      <c r="B434" s="221">
        <v>439</v>
      </c>
      <c r="C434" s="229">
        <v>439</v>
      </c>
      <c r="D434" s="226">
        <f t="shared" si="7"/>
        <v>41.94999999999985</v>
      </c>
      <c r="E434"/>
    </row>
    <row r="435" spans="1:5" ht="12.75">
      <c r="A435" s="230"/>
      <c r="B435" s="221">
        <v>440</v>
      </c>
      <c r="C435" s="229">
        <v>440</v>
      </c>
      <c r="D435" s="226">
        <f t="shared" si="7"/>
        <v>41.999999999999844</v>
      </c>
      <c r="E435"/>
    </row>
    <row r="436" spans="1:5" ht="12.75">
      <c r="A436" s="230"/>
      <c r="B436" s="221">
        <v>441</v>
      </c>
      <c r="C436" s="229">
        <v>441</v>
      </c>
      <c r="D436" s="226">
        <f t="shared" si="7"/>
        <v>42.04999999999984</v>
      </c>
      <c r="E436"/>
    </row>
    <row r="437" spans="1:5" ht="12.75">
      <c r="A437" s="230"/>
      <c r="B437" s="221">
        <v>442</v>
      </c>
      <c r="C437" s="229">
        <v>442</v>
      </c>
      <c r="D437" s="226">
        <f t="shared" si="7"/>
        <v>42.09999999999984</v>
      </c>
      <c r="E437"/>
    </row>
    <row r="438" spans="1:5" ht="12.75">
      <c r="A438" s="230"/>
      <c r="B438" s="221">
        <v>443</v>
      </c>
      <c r="C438" s="229">
        <v>443</v>
      </c>
      <c r="D438" s="226">
        <f t="shared" si="7"/>
        <v>42.149999999999835</v>
      </c>
      <c r="E438"/>
    </row>
    <row r="439" spans="1:5" ht="12.75">
      <c r="A439" s="230"/>
      <c r="B439" s="221">
        <v>444</v>
      </c>
      <c r="C439" s="229">
        <v>444</v>
      </c>
      <c r="D439" s="226">
        <f t="shared" si="7"/>
        <v>42.19999999999983</v>
      </c>
      <c r="E439"/>
    </row>
    <row r="440" spans="1:5" ht="12.75">
      <c r="A440" s="230"/>
      <c r="B440" s="221">
        <v>445</v>
      </c>
      <c r="C440" s="229">
        <v>445</v>
      </c>
      <c r="D440" s="226">
        <f t="shared" si="7"/>
        <v>42.24999999999983</v>
      </c>
      <c r="E440"/>
    </row>
    <row r="441" spans="1:5" ht="12.75">
      <c r="A441" s="230"/>
      <c r="B441" s="221">
        <v>446</v>
      </c>
      <c r="C441" s="229">
        <v>446</v>
      </c>
      <c r="D441" s="226">
        <f t="shared" si="7"/>
        <v>42.29999999999983</v>
      </c>
      <c r="E441"/>
    </row>
    <row r="442" spans="1:5" ht="12.75">
      <c r="A442" s="230"/>
      <c r="B442" s="221">
        <v>447</v>
      </c>
      <c r="C442" s="229">
        <v>447</v>
      </c>
      <c r="D442" s="226">
        <f t="shared" si="7"/>
        <v>42.349999999999824</v>
      </c>
      <c r="E442"/>
    </row>
    <row r="443" spans="1:5" ht="12.75">
      <c r="A443" s="230"/>
      <c r="B443" s="221">
        <v>448</v>
      </c>
      <c r="C443" s="229">
        <v>448</v>
      </c>
      <c r="D443" s="226">
        <f t="shared" si="7"/>
        <v>42.39999999999982</v>
      </c>
      <c r="E443"/>
    </row>
    <row r="444" spans="1:5" ht="12.75">
      <c r="A444" s="230"/>
      <c r="B444" s="221">
        <v>449</v>
      </c>
      <c r="C444" s="229">
        <v>449</v>
      </c>
      <c r="D444" s="226">
        <f t="shared" si="7"/>
        <v>42.44999999999982</v>
      </c>
      <c r="E444"/>
    </row>
    <row r="445" spans="1:5" ht="12.75">
      <c r="A445" s="230"/>
      <c r="B445" s="221">
        <v>450</v>
      </c>
      <c r="C445" s="229">
        <v>450</v>
      </c>
      <c r="D445" s="226">
        <f t="shared" si="7"/>
        <v>42.499999999999815</v>
      </c>
      <c r="E445"/>
    </row>
    <row r="446" spans="1:5" ht="12.75">
      <c r="A446" s="230"/>
      <c r="B446" s="221">
        <v>451</v>
      </c>
      <c r="C446" s="229">
        <v>451</v>
      </c>
      <c r="D446" s="226">
        <f t="shared" si="7"/>
        <v>42.54999999999981</v>
      </c>
      <c r="E446"/>
    </row>
    <row r="447" spans="1:5" ht="12.75">
      <c r="A447" s="230"/>
      <c r="B447" s="221">
        <v>452</v>
      </c>
      <c r="C447" s="229">
        <v>452</v>
      </c>
      <c r="D447" s="226">
        <f t="shared" si="7"/>
        <v>42.59999999999981</v>
      </c>
      <c r="E447"/>
    </row>
    <row r="448" spans="1:5" ht="12.75">
      <c r="A448" s="230"/>
      <c r="B448" s="221">
        <v>453</v>
      </c>
      <c r="C448" s="229">
        <v>453</v>
      </c>
      <c r="D448" s="226">
        <f t="shared" si="7"/>
        <v>42.64999999999981</v>
      </c>
      <c r="E448"/>
    </row>
    <row r="449" spans="1:5" ht="12.75">
      <c r="A449" s="230"/>
      <c r="B449" s="221">
        <v>454</v>
      </c>
      <c r="C449" s="229">
        <v>454</v>
      </c>
      <c r="D449" s="226">
        <f t="shared" si="7"/>
        <v>42.699999999999804</v>
      </c>
      <c r="E449"/>
    </row>
    <row r="450" spans="1:5" ht="12.75">
      <c r="A450" s="230"/>
      <c r="B450" s="221">
        <v>455</v>
      </c>
      <c r="C450" s="229">
        <v>455</v>
      </c>
      <c r="D450" s="226">
        <f t="shared" si="7"/>
        <v>42.7499999999998</v>
      </c>
      <c r="E450"/>
    </row>
    <row r="451" spans="1:5" ht="12.75">
      <c r="A451" s="230"/>
      <c r="B451" s="221">
        <v>456</v>
      </c>
      <c r="C451" s="229">
        <v>456</v>
      </c>
      <c r="D451" s="226">
        <f t="shared" si="7"/>
        <v>42.7999999999998</v>
      </c>
      <c r="E451"/>
    </row>
    <row r="452" spans="1:5" ht="12.75">
      <c r="A452" s="230"/>
      <c r="B452" s="221">
        <v>457</v>
      </c>
      <c r="C452" s="229">
        <v>457</v>
      </c>
      <c r="D452" s="226">
        <f t="shared" si="7"/>
        <v>42.849999999999795</v>
      </c>
      <c r="E452"/>
    </row>
    <row r="453" spans="1:5" ht="12.75">
      <c r="A453" s="230"/>
      <c r="B453" s="221">
        <v>458</v>
      </c>
      <c r="C453" s="229">
        <v>458</v>
      </c>
      <c r="D453" s="226">
        <f t="shared" si="7"/>
        <v>42.89999999999979</v>
      </c>
      <c r="E453"/>
    </row>
    <row r="454" spans="1:5" ht="12.75">
      <c r="A454" s="230"/>
      <c r="B454" s="221">
        <v>459</v>
      </c>
      <c r="C454" s="229">
        <v>459</v>
      </c>
      <c r="D454" s="226">
        <f t="shared" si="7"/>
        <v>42.94999999999979</v>
      </c>
      <c r="E454"/>
    </row>
    <row r="455" spans="1:5" ht="12.75">
      <c r="A455" s="230"/>
      <c r="B455" s="221">
        <v>460</v>
      </c>
      <c r="C455" s="229">
        <v>460</v>
      </c>
      <c r="D455" s="226">
        <f t="shared" si="7"/>
        <v>42.99999999999979</v>
      </c>
      <c r="E455"/>
    </row>
    <row r="456" spans="1:5" ht="12.75">
      <c r="A456" s="230"/>
      <c r="B456" s="221">
        <v>461</v>
      </c>
      <c r="C456" s="229">
        <v>461</v>
      </c>
      <c r="D456" s="226">
        <f t="shared" si="7"/>
        <v>43.049999999999784</v>
      </c>
      <c r="E456"/>
    </row>
    <row r="457" spans="1:5" ht="12.75">
      <c r="A457" s="230"/>
      <c r="B457" s="221">
        <v>462</v>
      </c>
      <c r="C457" s="229">
        <v>462</v>
      </c>
      <c r="D457" s="226">
        <f t="shared" si="7"/>
        <v>43.09999999999978</v>
      </c>
      <c r="E457"/>
    </row>
    <row r="458" spans="1:5" ht="12.75">
      <c r="A458" s="230"/>
      <c r="B458" s="221">
        <v>463</v>
      </c>
      <c r="C458" s="229">
        <v>463</v>
      </c>
      <c r="D458" s="226">
        <f t="shared" si="7"/>
        <v>43.14999999999978</v>
      </c>
      <c r="E458"/>
    </row>
    <row r="459" spans="1:5" ht="12.75">
      <c r="A459" s="230"/>
      <c r="B459" s="221">
        <v>464</v>
      </c>
      <c r="C459" s="229">
        <v>464</v>
      </c>
      <c r="D459" s="226">
        <f t="shared" si="7"/>
        <v>43.199999999999775</v>
      </c>
      <c r="E459"/>
    </row>
    <row r="460" spans="1:5" ht="12.75">
      <c r="A460" s="230"/>
      <c r="B460" s="221">
        <v>465</v>
      </c>
      <c r="C460" s="229">
        <v>465</v>
      </c>
      <c r="D460" s="226">
        <f t="shared" si="7"/>
        <v>43.24999999999977</v>
      </c>
      <c r="E460"/>
    </row>
    <row r="461" spans="1:5" ht="12.75">
      <c r="A461" s="230"/>
      <c r="B461" s="221">
        <v>466</v>
      </c>
      <c r="C461" s="229">
        <v>466</v>
      </c>
      <c r="D461" s="226">
        <f t="shared" si="7"/>
        <v>43.29999999999977</v>
      </c>
      <c r="E461"/>
    </row>
    <row r="462" spans="1:5" ht="12.75">
      <c r="A462" s="230"/>
      <c r="B462" s="221">
        <v>467</v>
      </c>
      <c r="C462" s="229">
        <v>467</v>
      </c>
      <c r="D462" s="226">
        <f t="shared" si="7"/>
        <v>43.34999999999977</v>
      </c>
      <c r="E462"/>
    </row>
    <row r="463" spans="1:5" ht="12.75">
      <c r="A463" s="230"/>
      <c r="B463" s="221">
        <v>468</v>
      </c>
      <c r="C463" s="229">
        <v>468</v>
      </c>
      <c r="D463" s="226">
        <f t="shared" si="7"/>
        <v>43.399999999999764</v>
      </c>
      <c r="E463"/>
    </row>
    <row r="464" spans="1:5" ht="12.75">
      <c r="A464" s="230"/>
      <c r="B464" s="221">
        <v>469</v>
      </c>
      <c r="C464" s="229">
        <v>469</v>
      </c>
      <c r="D464" s="226">
        <f t="shared" si="7"/>
        <v>43.44999999999976</v>
      </c>
      <c r="E464"/>
    </row>
    <row r="465" spans="1:5" ht="12.75">
      <c r="A465" s="230"/>
      <c r="B465" s="221">
        <v>470</v>
      </c>
      <c r="C465" s="229">
        <v>470</v>
      </c>
      <c r="D465" s="226">
        <f t="shared" si="7"/>
        <v>43.49999999999976</v>
      </c>
      <c r="E465"/>
    </row>
    <row r="466" spans="1:5" ht="12.75">
      <c r="A466" s="230"/>
      <c r="B466" s="221">
        <v>471</v>
      </c>
      <c r="C466" s="229">
        <v>471</v>
      </c>
      <c r="D466" s="226">
        <f t="shared" si="7"/>
        <v>43.549999999999756</v>
      </c>
      <c r="E466"/>
    </row>
    <row r="467" spans="1:5" ht="12.75">
      <c r="A467" s="230"/>
      <c r="B467" s="221">
        <v>472</v>
      </c>
      <c r="C467" s="229">
        <v>472</v>
      </c>
      <c r="D467" s="226">
        <f t="shared" si="7"/>
        <v>43.59999999999975</v>
      </c>
      <c r="E467"/>
    </row>
    <row r="468" spans="1:5" ht="12.75">
      <c r="A468" s="230"/>
      <c r="B468" s="221">
        <v>473</v>
      </c>
      <c r="C468" s="229">
        <v>473</v>
      </c>
      <c r="D468" s="226">
        <f t="shared" si="7"/>
        <v>43.64999999999975</v>
      </c>
      <c r="E468"/>
    </row>
    <row r="469" spans="1:5" ht="12.75">
      <c r="A469" s="230"/>
      <c r="B469" s="221">
        <v>474</v>
      </c>
      <c r="C469" s="229">
        <v>474</v>
      </c>
      <c r="D469" s="226">
        <f t="shared" si="7"/>
        <v>43.69999999999975</v>
      </c>
      <c r="E469"/>
    </row>
    <row r="470" spans="1:5" ht="12.75">
      <c r="A470" s="230"/>
      <c r="B470" s="221">
        <v>475</v>
      </c>
      <c r="C470" s="229">
        <v>475</v>
      </c>
      <c r="D470" s="226">
        <f t="shared" si="7"/>
        <v>43.749999999999744</v>
      </c>
      <c r="E470"/>
    </row>
    <row r="471" spans="1:5" ht="12.75">
      <c r="A471" s="230"/>
      <c r="B471" s="221">
        <v>476</v>
      </c>
      <c r="C471" s="229">
        <v>476</v>
      </c>
      <c r="D471" s="226">
        <f t="shared" si="7"/>
        <v>43.79999999999974</v>
      </c>
      <c r="E471"/>
    </row>
    <row r="472" spans="1:5" ht="12.75">
      <c r="A472" s="230"/>
      <c r="B472" s="221">
        <v>477</v>
      </c>
      <c r="C472" s="229">
        <v>477</v>
      </c>
      <c r="D472" s="226">
        <f t="shared" si="7"/>
        <v>43.84999999999974</v>
      </c>
      <c r="E472"/>
    </row>
    <row r="473" spans="1:5" ht="12.75">
      <c r="A473" s="230"/>
      <c r="B473" s="221">
        <v>478</v>
      </c>
      <c r="C473" s="229">
        <v>478</v>
      </c>
      <c r="D473" s="226">
        <f t="shared" si="7"/>
        <v>43.899999999999736</v>
      </c>
      <c r="E473"/>
    </row>
    <row r="474" spans="1:5" ht="12.75">
      <c r="A474" s="230"/>
      <c r="B474" s="221">
        <v>479</v>
      </c>
      <c r="C474" s="229">
        <v>479</v>
      </c>
      <c r="D474" s="226">
        <f t="shared" si="7"/>
        <v>43.94999999999973</v>
      </c>
      <c r="E474"/>
    </row>
    <row r="475" spans="1:5" ht="12.75">
      <c r="A475" s="230"/>
      <c r="B475" s="221">
        <v>480</v>
      </c>
      <c r="C475" s="229">
        <v>480</v>
      </c>
      <c r="D475" s="226">
        <f t="shared" si="7"/>
        <v>43.99999999999973</v>
      </c>
      <c r="E475"/>
    </row>
    <row r="476" spans="1:5" ht="12.75">
      <c r="A476" s="230"/>
      <c r="B476" s="221">
        <v>481</v>
      </c>
      <c r="C476" s="229">
        <v>481</v>
      </c>
      <c r="D476" s="226">
        <f t="shared" si="7"/>
        <v>44.04999999999973</v>
      </c>
      <c r="E476"/>
    </row>
    <row r="477" spans="1:5" ht="12.75">
      <c r="A477" s="230"/>
      <c r="B477" s="221">
        <v>482</v>
      </c>
      <c r="C477" s="229">
        <v>482</v>
      </c>
      <c r="D477" s="226">
        <f t="shared" si="7"/>
        <v>44.099999999999724</v>
      </c>
      <c r="E477"/>
    </row>
    <row r="478" spans="1:5" ht="12.75">
      <c r="A478" s="230"/>
      <c r="B478" s="221">
        <v>483</v>
      </c>
      <c r="C478" s="229">
        <v>483</v>
      </c>
      <c r="D478" s="226">
        <f t="shared" si="7"/>
        <v>44.14999999999972</v>
      </c>
      <c r="E478"/>
    </row>
    <row r="479" spans="1:5" ht="12.75">
      <c r="A479" s="230"/>
      <c r="B479" s="221">
        <v>484</v>
      </c>
      <c r="C479" s="229">
        <v>484</v>
      </c>
      <c r="D479" s="226">
        <f t="shared" si="7"/>
        <v>44.19999999999972</v>
      </c>
      <c r="E479"/>
    </row>
    <row r="480" spans="1:5" ht="12.75">
      <c r="A480" s="230"/>
      <c r="B480" s="221">
        <v>485</v>
      </c>
      <c r="C480" s="229">
        <v>485</v>
      </c>
      <c r="D480" s="226">
        <f t="shared" si="7"/>
        <v>44.249999999999716</v>
      </c>
      <c r="E480"/>
    </row>
    <row r="481" spans="1:5" ht="12.75">
      <c r="A481" s="230"/>
      <c r="B481" s="221">
        <v>486</v>
      </c>
      <c r="C481" s="229">
        <v>486</v>
      </c>
      <c r="D481" s="226">
        <f t="shared" si="7"/>
        <v>44.29999999999971</v>
      </c>
      <c r="E481"/>
    </row>
    <row r="482" spans="1:5" ht="12.75">
      <c r="A482" s="230"/>
      <c r="B482" s="221">
        <v>487</v>
      </c>
      <c r="C482" s="229">
        <v>487</v>
      </c>
      <c r="D482" s="226">
        <f t="shared" si="7"/>
        <v>44.34999999999971</v>
      </c>
      <c r="E482"/>
    </row>
    <row r="483" spans="1:5" ht="12.75">
      <c r="A483" s="230"/>
      <c r="B483" s="221">
        <v>488</v>
      </c>
      <c r="C483" s="229">
        <v>488</v>
      </c>
      <c r="D483" s="226">
        <f t="shared" si="7"/>
        <v>44.39999999999971</v>
      </c>
      <c r="E483"/>
    </row>
    <row r="484" spans="1:5" ht="12.75">
      <c r="A484" s="230"/>
      <c r="B484" s="221">
        <v>489</v>
      </c>
      <c r="C484" s="229">
        <v>489</v>
      </c>
      <c r="D484" s="226">
        <f t="shared" si="7"/>
        <v>44.449999999999704</v>
      </c>
      <c r="E484"/>
    </row>
    <row r="485" spans="1:5" ht="12.75">
      <c r="A485" s="230"/>
      <c r="B485" s="221">
        <v>490</v>
      </c>
      <c r="C485" s="229">
        <v>490</v>
      </c>
      <c r="D485" s="226">
        <f t="shared" si="7"/>
        <v>44.4999999999997</v>
      </c>
      <c r="E485"/>
    </row>
    <row r="486" spans="1:5" ht="12.75">
      <c r="A486" s="230"/>
      <c r="B486" s="221">
        <v>491</v>
      </c>
      <c r="C486" s="229">
        <v>491</v>
      </c>
      <c r="D486" s="226">
        <f t="shared" si="7"/>
        <v>44.5499999999997</v>
      </c>
      <c r="E486"/>
    </row>
    <row r="487" spans="1:5" ht="12.75">
      <c r="A487" s="230"/>
      <c r="B487" s="221">
        <v>492</v>
      </c>
      <c r="C487" s="229">
        <v>492</v>
      </c>
      <c r="D487" s="226">
        <f t="shared" si="7"/>
        <v>44.599999999999696</v>
      </c>
      <c r="E487"/>
    </row>
    <row r="488" spans="1:5" ht="12.75">
      <c r="A488" s="230"/>
      <c r="B488" s="221">
        <v>493</v>
      </c>
      <c r="C488" s="229">
        <v>493</v>
      </c>
      <c r="D488" s="226">
        <f t="shared" si="7"/>
        <v>44.64999999999969</v>
      </c>
      <c r="E488"/>
    </row>
    <row r="489" spans="1:5" ht="12.75">
      <c r="A489" s="230"/>
      <c r="B489" s="221">
        <v>494</v>
      </c>
      <c r="C489" s="229">
        <v>494</v>
      </c>
      <c r="D489" s="226">
        <f t="shared" si="7"/>
        <v>44.69999999999969</v>
      </c>
      <c r="E489"/>
    </row>
    <row r="490" spans="1:5" ht="12.75">
      <c r="A490" s="230"/>
      <c r="B490" s="221">
        <v>495</v>
      </c>
      <c r="C490" s="229">
        <v>495</v>
      </c>
      <c r="D490" s="226">
        <f aca="true" t="shared" si="8" ref="D490:D553">D489+0.05</f>
        <v>44.74999999999969</v>
      </c>
      <c r="E490"/>
    </row>
    <row r="491" spans="1:5" ht="12.75">
      <c r="A491" s="230"/>
      <c r="B491" s="221">
        <v>496</v>
      </c>
      <c r="C491" s="229">
        <v>496</v>
      </c>
      <c r="D491" s="226">
        <f t="shared" si="8"/>
        <v>44.799999999999685</v>
      </c>
      <c r="E491"/>
    </row>
    <row r="492" spans="1:5" ht="12.75">
      <c r="A492" s="230"/>
      <c r="B492" s="221">
        <v>497</v>
      </c>
      <c r="C492" s="229">
        <v>497</v>
      </c>
      <c r="D492" s="226">
        <f t="shared" si="8"/>
        <v>44.84999999999968</v>
      </c>
      <c r="E492"/>
    </row>
    <row r="493" spans="1:5" ht="12.75">
      <c r="A493" s="230"/>
      <c r="B493" s="221">
        <v>498</v>
      </c>
      <c r="C493" s="229">
        <v>498</v>
      </c>
      <c r="D493" s="226">
        <f t="shared" si="8"/>
        <v>44.89999999999968</v>
      </c>
      <c r="E493"/>
    </row>
    <row r="494" spans="1:5" ht="12.75">
      <c r="A494" s="230"/>
      <c r="B494" s="221">
        <v>499</v>
      </c>
      <c r="C494" s="229">
        <v>499</v>
      </c>
      <c r="D494" s="226">
        <f t="shared" si="8"/>
        <v>44.949999999999676</v>
      </c>
      <c r="E494"/>
    </row>
    <row r="495" spans="1:5" ht="12.75">
      <c r="A495" s="230"/>
      <c r="B495" s="221">
        <v>500</v>
      </c>
      <c r="C495" s="229">
        <v>500</v>
      </c>
      <c r="D495" s="226">
        <f t="shared" si="8"/>
        <v>44.99999999999967</v>
      </c>
      <c r="E495"/>
    </row>
    <row r="496" spans="1:5" ht="12.75">
      <c r="A496" s="230"/>
      <c r="B496" s="221">
        <v>501</v>
      </c>
      <c r="C496" s="229">
        <v>501</v>
      </c>
      <c r="D496" s="226">
        <f t="shared" si="8"/>
        <v>45.04999999999967</v>
      </c>
      <c r="E496"/>
    </row>
    <row r="497" spans="1:5" ht="12.75">
      <c r="A497" s="230"/>
      <c r="B497" s="221">
        <v>502</v>
      </c>
      <c r="C497" s="229">
        <v>502</v>
      </c>
      <c r="D497" s="226">
        <f t="shared" si="8"/>
        <v>45.09999999999967</v>
      </c>
      <c r="E497"/>
    </row>
    <row r="498" spans="1:5" ht="12.75">
      <c r="A498" s="230"/>
      <c r="B498" s="221">
        <v>503</v>
      </c>
      <c r="C498" s="229">
        <v>503</v>
      </c>
      <c r="D498" s="226">
        <f t="shared" si="8"/>
        <v>45.149999999999665</v>
      </c>
      <c r="E498"/>
    </row>
    <row r="499" spans="1:5" ht="12.75">
      <c r="A499" s="230"/>
      <c r="B499" s="221">
        <v>504</v>
      </c>
      <c r="C499" s="229">
        <v>504</v>
      </c>
      <c r="D499" s="226">
        <f t="shared" si="8"/>
        <v>45.19999999999966</v>
      </c>
      <c r="E499"/>
    </row>
    <row r="500" spans="1:5" ht="12.75">
      <c r="A500" s="230"/>
      <c r="B500" s="221">
        <v>505</v>
      </c>
      <c r="C500" s="229">
        <v>505</v>
      </c>
      <c r="D500" s="226">
        <f t="shared" si="8"/>
        <v>45.24999999999966</v>
      </c>
      <c r="E500"/>
    </row>
    <row r="501" spans="1:5" ht="12.75">
      <c r="A501" s="230"/>
      <c r="B501" s="221">
        <v>506</v>
      </c>
      <c r="C501" s="229">
        <v>506</v>
      </c>
      <c r="D501" s="226">
        <f t="shared" si="8"/>
        <v>45.299999999999656</v>
      </c>
      <c r="E501"/>
    </row>
    <row r="502" spans="1:5" ht="12.75">
      <c r="A502" s="230"/>
      <c r="B502" s="221">
        <v>507</v>
      </c>
      <c r="C502" s="229">
        <v>507</v>
      </c>
      <c r="D502" s="226">
        <f t="shared" si="8"/>
        <v>45.34999999999965</v>
      </c>
      <c r="E502"/>
    </row>
    <row r="503" spans="1:5" ht="12.75">
      <c r="A503" s="230"/>
      <c r="B503" s="221">
        <v>508</v>
      </c>
      <c r="C503" s="229">
        <v>508</v>
      </c>
      <c r="D503" s="226">
        <f t="shared" si="8"/>
        <v>45.39999999999965</v>
      </c>
      <c r="E503"/>
    </row>
    <row r="504" spans="1:5" ht="12.75">
      <c r="A504" s="230"/>
      <c r="B504" s="221">
        <v>509</v>
      </c>
      <c r="C504" s="229">
        <v>509</v>
      </c>
      <c r="D504" s="226">
        <f t="shared" si="8"/>
        <v>45.44999999999965</v>
      </c>
      <c r="E504"/>
    </row>
    <row r="505" spans="1:5" ht="12.75">
      <c r="A505" s="230"/>
      <c r="B505" s="221">
        <v>510</v>
      </c>
      <c r="C505" s="229">
        <v>510</v>
      </c>
      <c r="D505" s="226">
        <f t="shared" si="8"/>
        <v>45.499999999999645</v>
      </c>
      <c r="E505"/>
    </row>
    <row r="506" spans="1:5" ht="12.75">
      <c r="A506" s="230"/>
      <c r="B506" s="221">
        <v>511</v>
      </c>
      <c r="C506" s="229">
        <v>511</v>
      </c>
      <c r="D506" s="226">
        <f t="shared" si="8"/>
        <v>45.54999999999964</v>
      </c>
      <c r="E506"/>
    </row>
    <row r="507" spans="1:5" ht="12.75">
      <c r="A507" s="230"/>
      <c r="B507" s="221">
        <v>512</v>
      </c>
      <c r="C507" s="229">
        <v>512</v>
      </c>
      <c r="D507" s="226">
        <f t="shared" si="8"/>
        <v>45.59999999999964</v>
      </c>
      <c r="E507"/>
    </row>
    <row r="508" spans="1:5" ht="12.75">
      <c r="A508" s="230"/>
      <c r="B508" s="221">
        <v>513</v>
      </c>
      <c r="C508" s="229">
        <v>513</v>
      </c>
      <c r="D508" s="226">
        <f t="shared" si="8"/>
        <v>45.649999999999636</v>
      </c>
      <c r="E508"/>
    </row>
    <row r="509" spans="1:5" ht="12.75">
      <c r="A509" s="230"/>
      <c r="B509" s="221">
        <v>514</v>
      </c>
      <c r="C509" s="229">
        <v>514</v>
      </c>
      <c r="D509" s="226">
        <f t="shared" si="8"/>
        <v>45.69999999999963</v>
      </c>
      <c r="E509"/>
    </row>
    <row r="510" spans="1:5" ht="12.75">
      <c r="A510" s="230"/>
      <c r="B510" s="221">
        <v>515</v>
      </c>
      <c r="C510" s="229">
        <v>515</v>
      </c>
      <c r="D510" s="226">
        <f t="shared" si="8"/>
        <v>45.74999999999963</v>
      </c>
      <c r="E510"/>
    </row>
    <row r="511" spans="1:5" ht="12.75">
      <c r="A511" s="230"/>
      <c r="B511" s="221">
        <v>516</v>
      </c>
      <c r="C511" s="229">
        <v>516</v>
      </c>
      <c r="D511" s="226">
        <f t="shared" si="8"/>
        <v>45.79999999999963</v>
      </c>
      <c r="E511"/>
    </row>
    <row r="512" spans="1:5" ht="12.75">
      <c r="A512" s="230"/>
      <c r="B512" s="221">
        <v>517</v>
      </c>
      <c r="C512" s="229">
        <v>517</v>
      </c>
      <c r="D512" s="226">
        <f t="shared" si="8"/>
        <v>45.849999999999625</v>
      </c>
      <c r="E512"/>
    </row>
    <row r="513" spans="1:5" ht="12.75">
      <c r="A513" s="230"/>
      <c r="B513" s="221">
        <v>518</v>
      </c>
      <c r="C513" s="229">
        <v>518</v>
      </c>
      <c r="D513" s="226">
        <f t="shared" si="8"/>
        <v>45.89999999999962</v>
      </c>
      <c r="E513"/>
    </row>
    <row r="514" spans="1:5" ht="12.75">
      <c r="A514" s="230"/>
      <c r="B514" s="221">
        <v>519</v>
      </c>
      <c r="C514" s="229">
        <v>519</v>
      </c>
      <c r="D514" s="226">
        <f t="shared" si="8"/>
        <v>45.94999999999962</v>
      </c>
      <c r="E514"/>
    </row>
    <row r="515" spans="1:5" ht="12.75">
      <c r="A515" s="230"/>
      <c r="B515" s="221">
        <v>520</v>
      </c>
      <c r="C515" s="229">
        <v>520</v>
      </c>
      <c r="D515" s="226">
        <f t="shared" si="8"/>
        <v>45.999999999999616</v>
      </c>
      <c r="E515"/>
    </row>
    <row r="516" spans="1:5" ht="12.75">
      <c r="A516" s="230"/>
      <c r="B516" s="221">
        <v>521</v>
      </c>
      <c r="C516" s="229">
        <v>521</v>
      </c>
      <c r="D516" s="226">
        <f t="shared" si="8"/>
        <v>46.04999999999961</v>
      </c>
      <c r="E516"/>
    </row>
    <row r="517" spans="1:5" ht="12.75">
      <c r="A517" s="230"/>
      <c r="B517" s="221">
        <v>522</v>
      </c>
      <c r="C517" s="229">
        <v>522</v>
      </c>
      <c r="D517" s="226">
        <f t="shared" si="8"/>
        <v>46.09999999999961</v>
      </c>
      <c r="E517"/>
    </row>
    <row r="518" spans="1:5" ht="12.75">
      <c r="A518" s="230"/>
      <c r="B518" s="221">
        <v>523</v>
      </c>
      <c r="C518" s="229">
        <v>523</v>
      </c>
      <c r="D518" s="226">
        <f t="shared" si="8"/>
        <v>46.14999999999961</v>
      </c>
      <c r="E518"/>
    </row>
    <row r="519" spans="1:5" ht="12.75">
      <c r="A519" s="230"/>
      <c r="B519" s="221">
        <v>524</v>
      </c>
      <c r="C519" s="229">
        <v>524</v>
      </c>
      <c r="D519" s="226">
        <f t="shared" si="8"/>
        <v>46.199999999999605</v>
      </c>
      <c r="E519"/>
    </row>
    <row r="520" spans="1:5" ht="12.75">
      <c r="A520" s="230"/>
      <c r="B520" s="221">
        <v>525</v>
      </c>
      <c r="C520" s="229">
        <v>525</v>
      </c>
      <c r="D520" s="226">
        <f t="shared" si="8"/>
        <v>46.2499999999996</v>
      </c>
      <c r="E520"/>
    </row>
    <row r="521" spans="1:5" ht="12.75">
      <c r="A521" s="230"/>
      <c r="B521" s="221">
        <v>526</v>
      </c>
      <c r="C521" s="229">
        <v>526</v>
      </c>
      <c r="D521" s="226">
        <f t="shared" si="8"/>
        <v>46.2999999999996</v>
      </c>
      <c r="E521"/>
    </row>
    <row r="522" spans="1:5" ht="12.75">
      <c r="A522" s="230"/>
      <c r="B522" s="221">
        <v>527</v>
      </c>
      <c r="C522" s="229">
        <v>527</v>
      </c>
      <c r="D522" s="226">
        <f t="shared" si="8"/>
        <v>46.349999999999596</v>
      </c>
      <c r="E522"/>
    </row>
    <row r="523" spans="1:5" ht="12.75">
      <c r="A523" s="230"/>
      <c r="B523" s="221">
        <v>528</v>
      </c>
      <c r="C523" s="229">
        <v>528</v>
      </c>
      <c r="D523" s="226">
        <f t="shared" si="8"/>
        <v>46.399999999999594</v>
      </c>
      <c r="E523"/>
    </row>
    <row r="524" spans="1:5" ht="12.75">
      <c r="A524" s="230"/>
      <c r="B524" s="221">
        <v>529</v>
      </c>
      <c r="C524" s="229">
        <v>529</v>
      </c>
      <c r="D524" s="226">
        <f t="shared" si="8"/>
        <v>46.44999999999959</v>
      </c>
      <c r="E524"/>
    </row>
    <row r="525" spans="1:5" ht="12.75">
      <c r="A525" s="230"/>
      <c r="B525" s="221">
        <v>530</v>
      </c>
      <c r="C525" s="229">
        <v>530</v>
      </c>
      <c r="D525" s="226">
        <f t="shared" si="8"/>
        <v>46.49999999999959</v>
      </c>
      <c r="E525"/>
    </row>
    <row r="526" spans="1:5" ht="12.75">
      <c r="A526" s="230"/>
      <c r="B526" s="221">
        <v>531</v>
      </c>
      <c r="C526" s="229">
        <v>531</v>
      </c>
      <c r="D526" s="226">
        <f t="shared" si="8"/>
        <v>46.549999999999585</v>
      </c>
      <c r="E526"/>
    </row>
    <row r="527" spans="1:5" ht="12.75">
      <c r="A527" s="230"/>
      <c r="B527" s="221">
        <v>532</v>
      </c>
      <c r="C527" s="229">
        <v>532</v>
      </c>
      <c r="D527" s="226">
        <f t="shared" si="8"/>
        <v>46.59999999999958</v>
      </c>
      <c r="E527"/>
    </row>
    <row r="528" spans="1:5" ht="12.75">
      <c r="A528" s="230"/>
      <c r="B528" s="221">
        <v>533</v>
      </c>
      <c r="C528" s="229">
        <v>533</v>
      </c>
      <c r="D528" s="226">
        <f t="shared" si="8"/>
        <v>46.64999999999958</v>
      </c>
      <c r="E528"/>
    </row>
    <row r="529" spans="1:5" ht="12.75">
      <c r="A529" s="230"/>
      <c r="B529" s="221">
        <v>534</v>
      </c>
      <c r="C529" s="229">
        <v>534</v>
      </c>
      <c r="D529" s="226">
        <f t="shared" si="8"/>
        <v>46.69999999999958</v>
      </c>
      <c r="E529"/>
    </row>
    <row r="530" spans="1:5" ht="12.75">
      <c r="A530" s="230"/>
      <c r="B530" s="221">
        <v>535</v>
      </c>
      <c r="C530" s="229">
        <v>535</v>
      </c>
      <c r="D530" s="226">
        <f t="shared" si="8"/>
        <v>46.749999999999574</v>
      </c>
      <c r="E530"/>
    </row>
    <row r="531" spans="1:5" ht="12.75">
      <c r="A531" s="230"/>
      <c r="B531" s="221">
        <v>536</v>
      </c>
      <c r="C531" s="229">
        <v>536</v>
      </c>
      <c r="D531" s="226">
        <f t="shared" si="8"/>
        <v>46.79999999999957</v>
      </c>
      <c r="E531"/>
    </row>
    <row r="532" spans="1:5" ht="12.75">
      <c r="A532" s="230"/>
      <c r="B532" s="221">
        <v>537</v>
      </c>
      <c r="C532" s="229">
        <v>537</v>
      </c>
      <c r="D532" s="226">
        <f t="shared" si="8"/>
        <v>46.84999999999957</v>
      </c>
      <c r="E532"/>
    </row>
    <row r="533" spans="1:5" ht="12.75">
      <c r="A533" s="230"/>
      <c r="B533" s="221">
        <v>538</v>
      </c>
      <c r="C533" s="229">
        <v>538</v>
      </c>
      <c r="D533" s="226">
        <f t="shared" si="8"/>
        <v>46.899999999999565</v>
      </c>
      <c r="E533"/>
    </row>
    <row r="534" spans="1:5" ht="12.75">
      <c r="A534" s="230"/>
      <c r="B534" s="221">
        <v>539</v>
      </c>
      <c r="C534" s="229">
        <v>539</v>
      </c>
      <c r="D534" s="226">
        <f t="shared" si="8"/>
        <v>46.94999999999956</v>
      </c>
      <c r="E534"/>
    </row>
    <row r="535" spans="1:5" ht="12.75">
      <c r="A535" s="230"/>
      <c r="B535" s="221">
        <v>540</v>
      </c>
      <c r="C535" s="229">
        <v>540</v>
      </c>
      <c r="D535" s="226">
        <f t="shared" si="8"/>
        <v>46.99999999999956</v>
      </c>
      <c r="E535"/>
    </row>
    <row r="536" spans="1:5" ht="12.75">
      <c r="A536" s="230"/>
      <c r="B536" s="221">
        <v>541</v>
      </c>
      <c r="C536" s="229">
        <v>541</v>
      </c>
      <c r="D536" s="226">
        <f t="shared" si="8"/>
        <v>47.04999999999956</v>
      </c>
      <c r="E536"/>
    </row>
    <row r="537" spans="1:5" ht="12.75">
      <c r="A537" s="230"/>
      <c r="B537" s="221">
        <v>542</v>
      </c>
      <c r="C537" s="229">
        <v>542</v>
      </c>
      <c r="D537" s="226">
        <f t="shared" si="8"/>
        <v>47.099999999999554</v>
      </c>
      <c r="E537"/>
    </row>
    <row r="538" spans="1:5" ht="12.75">
      <c r="A538" s="230"/>
      <c r="B538" s="221">
        <v>543</v>
      </c>
      <c r="C538" s="229">
        <v>543</v>
      </c>
      <c r="D538" s="226">
        <f t="shared" si="8"/>
        <v>47.14999999999955</v>
      </c>
      <c r="E538"/>
    </row>
    <row r="539" spans="1:5" ht="12.75">
      <c r="A539" s="230"/>
      <c r="B539" s="221">
        <v>544</v>
      </c>
      <c r="C539" s="229">
        <v>544</v>
      </c>
      <c r="D539" s="226">
        <f t="shared" si="8"/>
        <v>47.19999999999955</v>
      </c>
      <c r="E539"/>
    </row>
    <row r="540" spans="1:5" ht="12.75">
      <c r="A540" s="230"/>
      <c r="B540" s="221">
        <v>545</v>
      </c>
      <c r="C540" s="229">
        <v>545</v>
      </c>
      <c r="D540" s="226">
        <f t="shared" si="8"/>
        <v>47.249999999999545</v>
      </c>
      <c r="E540"/>
    </row>
    <row r="541" spans="1:5" ht="12.75">
      <c r="A541" s="230"/>
      <c r="B541" s="221">
        <v>546</v>
      </c>
      <c r="C541" s="229">
        <v>546</v>
      </c>
      <c r="D541" s="226">
        <f t="shared" si="8"/>
        <v>47.29999999999954</v>
      </c>
      <c r="E541"/>
    </row>
    <row r="542" spans="1:5" ht="12.75">
      <c r="A542" s="230"/>
      <c r="B542" s="221">
        <v>547</v>
      </c>
      <c r="C542" s="229">
        <v>547</v>
      </c>
      <c r="D542" s="226">
        <f t="shared" si="8"/>
        <v>47.34999999999954</v>
      </c>
      <c r="E542"/>
    </row>
    <row r="543" spans="1:5" ht="12.75">
      <c r="A543" s="230"/>
      <c r="B543" s="221">
        <v>548</v>
      </c>
      <c r="C543" s="229">
        <v>548</v>
      </c>
      <c r="D543" s="226">
        <f t="shared" si="8"/>
        <v>47.39999999999954</v>
      </c>
      <c r="E543"/>
    </row>
    <row r="544" spans="1:5" ht="12.75">
      <c r="A544" s="230"/>
      <c r="B544" s="221">
        <v>549</v>
      </c>
      <c r="C544" s="229">
        <v>549</v>
      </c>
      <c r="D544" s="226">
        <f t="shared" si="8"/>
        <v>47.449999999999534</v>
      </c>
      <c r="E544"/>
    </row>
    <row r="545" spans="1:5" ht="12.75">
      <c r="A545" s="230"/>
      <c r="B545" s="221">
        <v>550</v>
      </c>
      <c r="C545" s="229">
        <v>550</v>
      </c>
      <c r="D545" s="226">
        <f t="shared" si="8"/>
        <v>47.49999999999953</v>
      </c>
      <c r="E545"/>
    </row>
    <row r="546" spans="1:5" ht="12.75">
      <c r="A546" s="230"/>
      <c r="B546" s="221">
        <v>551</v>
      </c>
      <c r="C546" s="229">
        <v>551</v>
      </c>
      <c r="D546" s="226">
        <f t="shared" si="8"/>
        <v>47.54999999999953</v>
      </c>
      <c r="E546"/>
    </row>
    <row r="547" spans="1:5" ht="12.75">
      <c r="A547" s="230"/>
      <c r="B547" s="221">
        <v>552</v>
      </c>
      <c r="C547" s="229">
        <v>552</v>
      </c>
      <c r="D547" s="226">
        <f t="shared" si="8"/>
        <v>47.599999999999525</v>
      </c>
      <c r="E547"/>
    </row>
    <row r="548" spans="1:5" ht="12.75">
      <c r="A548" s="230"/>
      <c r="B548" s="221">
        <v>553</v>
      </c>
      <c r="C548" s="229">
        <v>553</v>
      </c>
      <c r="D548" s="226">
        <f t="shared" si="8"/>
        <v>47.64999999999952</v>
      </c>
      <c r="E548"/>
    </row>
    <row r="549" spans="1:5" ht="12.75">
      <c r="A549" s="230"/>
      <c r="B549" s="221">
        <v>554</v>
      </c>
      <c r="C549" s="229">
        <v>554</v>
      </c>
      <c r="D549" s="226">
        <f t="shared" si="8"/>
        <v>47.69999999999952</v>
      </c>
      <c r="E549"/>
    </row>
    <row r="550" spans="1:5" ht="12.75">
      <c r="A550" s="230"/>
      <c r="B550" s="221">
        <v>555</v>
      </c>
      <c r="C550" s="229">
        <v>555</v>
      </c>
      <c r="D550" s="226">
        <f t="shared" si="8"/>
        <v>47.74999999999952</v>
      </c>
      <c r="E550"/>
    </row>
    <row r="551" spans="1:5" ht="12.75">
      <c r="A551" s="230"/>
      <c r="B551" s="221">
        <v>556</v>
      </c>
      <c r="C551" s="229">
        <v>556</v>
      </c>
      <c r="D551" s="226">
        <f t="shared" si="8"/>
        <v>47.799999999999514</v>
      </c>
      <c r="E551"/>
    </row>
    <row r="552" spans="1:5" ht="12.75">
      <c r="A552" s="230"/>
      <c r="B552" s="221">
        <v>557</v>
      </c>
      <c r="C552" s="229">
        <v>557</v>
      </c>
      <c r="D552" s="226">
        <f t="shared" si="8"/>
        <v>47.84999999999951</v>
      </c>
      <c r="E552"/>
    </row>
    <row r="553" spans="1:5" ht="12.75">
      <c r="A553" s="230"/>
      <c r="B553" s="221">
        <v>558</v>
      </c>
      <c r="C553" s="229">
        <v>558</v>
      </c>
      <c r="D553" s="226">
        <f t="shared" si="8"/>
        <v>47.89999999999951</v>
      </c>
      <c r="E553"/>
    </row>
    <row r="554" spans="1:5" ht="12.75">
      <c r="A554" s="230"/>
      <c r="B554" s="221">
        <v>559</v>
      </c>
      <c r="C554" s="229">
        <v>559</v>
      </c>
      <c r="D554" s="226">
        <f aca="true" t="shared" si="9" ref="D554:D617">D553+0.05</f>
        <v>47.949999999999505</v>
      </c>
      <c r="E554"/>
    </row>
    <row r="555" spans="1:5" ht="12.75">
      <c r="A555" s="230"/>
      <c r="B555" s="221">
        <v>560</v>
      </c>
      <c r="C555" s="229">
        <v>560</v>
      </c>
      <c r="D555" s="226">
        <f t="shared" si="9"/>
        <v>47.9999999999995</v>
      </c>
      <c r="E555"/>
    </row>
    <row r="556" spans="1:5" ht="12.75">
      <c r="A556" s="230"/>
      <c r="B556" s="221">
        <v>561</v>
      </c>
      <c r="C556" s="229">
        <v>561</v>
      </c>
      <c r="D556" s="226">
        <f t="shared" si="9"/>
        <v>48.0499999999995</v>
      </c>
      <c r="E556"/>
    </row>
    <row r="557" spans="1:5" ht="12.75">
      <c r="A557" s="230"/>
      <c r="B557" s="221">
        <v>562</v>
      </c>
      <c r="C557" s="229">
        <v>562</v>
      </c>
      <c r="D557" s="226">
        <f t="shared" si="9"/>
        <v>48.0999999999995</v>
      </c>
      <c r="E557"/>
    </row>
    <row r="558" spans="1:5" ht="12.75">
      <c r="A558" s="230"/>
      <c r="B558" s="221">
        <v>563</v>
      </c>
      <c r="C558" s="229">
        <v>563</v>
      </c>
      <c r="D558" s="226">
        <f t="shared" si="9"/>
        <v>48.149999999999494</v>
      </c>
      <c r="E558"/>
    </row>
    <row r="559" spans="1:5" ht="12.75">
      <c r="A559" s="230"/>
      <c r="B559" s="221">
        <v>564</v>
      </c>
      <c r="C559" s="229">
        <v>564</v>
      </c>
      <c r="D559" s="226">
        <f t="shared" si="9"/>
        <v>48.19999999999949</v>
      </c>
      <c r="E559"/>
    </row>
    <row r="560" spans="1:5" ht="12.75">
      <c r="A560" s="230"/>
      <c r="B560" s="221">
        <v>565</v>
      </c>
      <c r="C560" s="229">
        <v>565</v>
      </c>
      <c r="D560" s="226">
        <f t="shared" si="9"/>
        <v>48.24999999999949</v>
      </c>
      <c r="E560"/>
    </row>
    <row r="561" spans="1:5" ht="12.75">
      <c r="A561" s="230"/>
      <c r="B561" s="221">
        <v>566</v>
      </c>
      <c r="C561" s="229">
        <v>566</v>
      </c>
      <c r="D561" s="226">
        <f t="shared" si="9"/>
        <v>48.299999999999486</v>
      </c>
      <c r="E561"/>
    </row>
    <row r="562" spans="1:5" ht="12.75">
      <c r="A562" s="230"/>
      <c r="B562" s="221">
        <v>567</v>
      </c>
      <c r="C562" s="229">
        <v>567</v>
      </c>
      <c r="D562" s="226">
        <f t="shared" si="9"/>
        <v>48.34999999999948</v>
      </c>
      <c r="E562"/>
    </row>
    <row r="563" spans="1:5" ht="12.75">
      <c r="A563" s="230"/>
      <c r="B563" s="221">
        <v>568</v>
      </c>
      <c r="C563" s="229">
        <v>568</v>
      </c>
      <c r="D563" s="226">
        <f t="shared" si="9"/>
        <v>48.39999999999948</v>
      </c>
      <c r="E563"/>
    </row>
    <row r="564" spans="1:5" ht="12.75">
      <c r="A564" s="230"/>
      <c r="B564" s="221">
        <v>569</v>
      </c>
      <c r="C564" s="229">
        <v>569</v>
      </c>
      <c r="D564" s="226">
        <f t="shared" si="9"/>
        <v>48.44999999999948</v>
      </c>
      <c r="E564"/>
    </row>
    <row r="565" spans="1:5" ht="12.75">
      <c r="A565" s="230"/>
      <c r="B565" s="221">
        <v>570</v>
      </c>
      <c r="C565" s="229">
        <v>570</v>
      </c>
      <c r="D565" s="226">
        <f t="shared" si="9"/>
        <v>48.499999999999474</v>
      </c>
      <c r="E565"/>
    </row>
    <row r="566" spans="1:5" ht="12.75">
      <c r="A566" s="230"/>
      <c r="B566" s="221">
        <v>571</v>
      </c>
      <c r="C566" s="229">
        <v>571</v>
      </c>
      <c r="D566" s="226">
        <f t="shared" si="9"/>
        <v>48.54999999999947</v>
      </c>
      <c r="E566"/>
    </row>
    <row r="567" spans="1:5" ht="12.75">
      <c r="A567" s="230"/>
      <c r="B567" s="221">
        <v>572</v>
      </c>
      <c r="C567" s="229">
        <v>572</v>
      </c>
      <c r="D567" s="226">
        <f t="shared" si="9"/>
        <v>48.59999999999947</v>
      </c>
      <c r="E567"/>
    </row>
    <row r="568" spans="1:5" ht="12.75">
      <c r="A568" s="230"/>
      <c r="B568" s="221">
        <v>573</v>
      </c>
      <c r="C568" s="229">
        <v>573</v>
      </c>
      <c r="D568" s="226">
        <f t="shared" si="9"/>
        <v>48.649999999999466</v>
      </c>
      <c r="E568"/>
    </row>
    <row r="569" spans="1:5" ht="12.75">
      <c r="A569" s="230"/>
      <c r="B569" s="221">
        <v>574</v>
      </c>
      <c r="C569" s="229">
        <v>574</v>
      </c>
      <c r="D569" s="226">
        <f t="shared" si="9"/>
        <v>48.69999999999946</v>
      </c>
      <c r="E569"/>
    </row>
    <row r="570" spans="1:5" ht="12.75">
      <c r="A570" s="230"/>
      <c r="B570" s="221">
        <v>575</v>
      </c>
      <c r="C570" s="229">
        <v>575</v>
      </c>
      <c r="D570" s="226">
        <f t="shared" si="9"/>
        <v>48.74999999999946</v>
      </c>
      <c r="E570"/>
    </row>
    <row r="571" spans="1:5" ht="12.75">
      <c r="A571" s="230"/>
      <c r="B571" s="221">
        <v>576</v>
      </c>
      <c r="C571" s="229">
        <v>576</v>
      </c>
      <c r="D571" s="226">
        <f t="shared" si="9"/>
        <v>48.79999999999946</v>
      </c>
      <c r="E571"/>
    </row>
    <row r="572" spans="1:5" ht="12.75">
      <c r="A572" s="230"/>
      <c r="B572" s="221">
        <v>577</v>
      </c>
      <c r="C572" s="229">
        <v>577</v>
      </c>
      <c r="D572" s="226">
        <f t="shared" si="9"/>
        <v>48.849999999999454</v>
      </c>
      <c r="E572"/>
    </row>
    <row r="573" spans="1:5" ht="12.75">
      <c r="A573" s="230"/>
      <c r="B573" s="221">
        <v>578</v>
      </c>
      <c r="C573" s="229">
        <v>578</v>
      </c>
      <c r="D573" s="226">
        <f t="shared" si="9"/>
        <v>48.89999999999945</v>
      </c>
      <c r="E573"/>
    </row>
    <row r="574" spans="1:5" ht="12.75">
      <c r="A574" s="230"/>
      <c r="B574" s="221">
        <v>579</v>
      </c>
      <c r="C574" s="229">
        <v>579</v>
      </c>
      <c r="D574" s="226">
        <f t="shared" si="9"/>
        <v>48.94999999999945</v>
      </c>
      <c r="E574"/>
    </row>
    <row r="575" spans="1:5" ht="12.75">
      <c r="A575" s="230"/>
      <c r="B575" s="221">
        <v>580</v>
      </c>
      <c r="C575" s="229">
        <v>580</v>
      </c>
      <c r="D575" s="226">
        <f t="shared" si="9"/>
        <v>48.999999999999446</v>
      </c>
      <c r="E575"/>
    </row>
    <row r="576" spans="1:5" ht="12.75">
      <c r="A576" s="230"/>
      <c r="B576" s="221">
        <v>581</v>
      </c>
      <c r="C576" s="229">
        <v>581</v>
      </c>
      <c r="D576" s="226">
        <f t="shared" si="9"/>
        <v>49.04999999999944</v>
      </c>
      <c r="E576"/>
    </row>
    <row r="577" spans="1:5" ht="12.75">
      <c r="A577" s="230"/>
      <c r="B577" s="221">
        <v>582</v>
      </c>
      <c r="C577" s="229">
        <v>582</v>
      </c>
      <c r="D577" s="226">
        <f t="shared" si="9"/>
        <v>49.09999999999944</v>
      </c>
      <c r="E577"/>
    </row>
    <row r="578" spans="1:5" ht="12.75">
      <c r="A578" s="230"/>
      <c r="B578" s="221">
        <v>583</v>
      </c>
      <c r="C578" s="229">
        <v>583</v>
      </c>
      <c r="D578" s="226">
        <f t="shared" si="9"/>
        <v>49.14999999999944</v>
      </c>
      <c r="E578"/>
    </row>
    <row r="579" spans="1:5" ht="12.75">
      <c r="A579" s="230"/>
      <c r="B579" s="221">
        <v>584</v>
      </c>
      <c r="C579" s="229">
        <v>584</v>
      </c>
      <c r="D579" s="226">
        <f t="shared" si="9"/>
        <v>49.199999999999434</v>
      </c>
      <c r="E579"/>
    </row>
    <row r="580" spans="1:5" ht="12.75">
      <c r="A580" s="230"/>
      <c r="B580" s="221">
        <v>585</v>
      </c>
      <c r="C580" s="229">
        <v>585</v>
      </c>
      <c r="D580" s="226">
        <f t="shared" si="9"/>
        <v>49.24999999999943</v>
      </c>
      <c r="E580"/>
    </row>
    <row r="581" spans="1:5" ht="12.75">
      <c r="A581" s="230"/>
      <c r="B581" s="221">
        <v>586</v>
      </c>
      <c r="C581" s="229">
        <v>586</v>
      </c>
      <c r="D581" s="226">
        <f t="shared" si="9"/>
        <v>49.29999999999943</v>
      </c>
      <c r="E581"/>
    </row>
    <row r="582" spans="1:5" ht="12.75">
      <c r="A582" s="230"/>
      <c r="B582" s="221">
        <v>587</v>
      </c>
      <c r="C582" s="229">
        <v>587</v>
      </c>
      <c r="D582" s="226">
        <f t="shared" si="9"/>
        <v>49.349999999999426</v>
      </c>
      <c r="E582"/>
    </row>
    <row r="583" spans="1:5" ht="12.75">
      <c r="A583" s="230"/>
      <c r="B583" s="221">
        <v>588</v>
      </c>
      <c r="C583" s="229">
        <v>588</v>
      </c>
      <c r="D583" s="226">
        <f t="shared" si="9"/>
        <v>49.39999999999942</v>
      </c>
      <c r="E583"/>
    </row>
    <row r="584" spans="1:5" ht="12.75">
      <c r="A584" s="230"/>
      <c r="B584" s="221">
        <v>589</v>
      </c>
      <c r="C584" s="229">
        <v>589</v>
      </c>
      <c r="D584" s="226">
        <f t="shared" si="9"/>
        <v>49.44999999999942</v>
      </c>
      <c r="E584"/>
    </row>
    <row r="585" spans="1:5" ht="12.75">
      <c r="A585" s="230"/>
      <c r="B585" s="221">
        <v>590</v>
      </c>
      <c r="C585" s="229">
        <v>590</v>
      </c>
      <c r="D585" s="226">
        <f t="shared" si="9"/>
        <v>49.49999999999942</v>
      </c>
      <c r="E585"/>
    </row>
    <row r="586" spans="1:5" ht="12.75">
      <c r="A586" s="230"/>
      <c r="B586" s="221">
        <v>591</v>
      </c>
      <c r="C586" s="229">
        <v>591</v>
      </c>
      <c r="D586" s="226">
        <f t="shared" si="9"/>
        <v>49.549999999999415</v>
      </c>
      <c r="E586"/>
    </row>
    <row r="587" spans="1:5" ht="12.75">
      <c r="A587" s="230"/>
      <c r="B587" s="221">
        <v>592</v>
      </c>
      <c r="C587" s="229">
        <v>592</v>
      </c>
      <c r="D587" s="226">
        <f t="shared" si="9"/>
        <v>49.59999999999941</v>
      </c>
      <c r="E587"/>
    </row>
    <row r="588" spans="1:5" ht="12.75">
      <c r="A588" s="230"/>
      <c r="B588" s="221">
        <v>593</v>
      </c>
      <c r="C588" s="229">
        <v>593</v>
      </c>
      <c r="D588" s="226">
        <f t="shared" si="9"/>
        <v>49.64999999999941</v>
      </c>
      <c r="E588"/>
    </row>
    <row r="589" spans="1:5" ht="12.75">
      <c r="A589" s="230"/>
      <c r="B589" s="221">
        <v>594</v>
      </c>
      <c r="C589" s="229">
        <v>594</v>
      </c>
      <c r="D589" s="226">
        <f t="shared" si="9"/>
        <v>49.699999999999406</v>
      </c>
      <c r="E589"/>
    </row>
    <row r="590" spans="1:5" ht="12.75">
      <c r="A590" s="230"/>
      <c r="B590" s="221">
        <v>595</v>
      </c>
      <c r="C590" s="229">
        <v>595</v>
      </c>
      <c r="D590" s="226">
        <f t="shared" si="9"/>
        <v>49.7499999999994</v>
      </c>
      <c r="E590"/>
    </row>
    <row r="591" spans="1:5" ht="12.75">
      <c r="A591" s="230"/>
      <c r="B591" s="221">
        <v>596</v>
      </c>
      <c r="C591" s="229">
        <v>596</v>
      </c>
      <c r="D591" s="226">
        <f t="shared" si="9"/>
        <v>49.7999999999994</v>
      </c>
      <c r="E591"/>
    </row>
    <row r="592" spans="1:5" ht="12.75">
      <c r="A592" s="230"/>
      <c r="B592" s="221">
        <v>597</v>
      </c>
      <c r="C592" s="229">
        <v>597</v>
      </c>
      <c r="D592" s="226">
        <f t="shared" si="9"/>
        <v>49.8499999999994</v>
      </c>
      <c r="E592"/>
    </row>
    <row r="593" spans="1:5" ht="12.75">
      <c r="A593" s="230"/>
      <c r="B593" s="221">
        <v>598</v>
      </c>
      <c r="C593" s="229">
        <v>598</v>
      </c>
      <c r="D593" s="226">
        <f t="shared" si="9"/>
        <v>49.899999999999395</v>
      </c>
      <c r="E593"/>
    </row>
    <row r="594" spans="1:5" ht="12.75">
      <c r="A594" s="230"/>
      <c r="B594" s="221">
        <v>599</v>
      </c>
      <c r="C594" s="229">
        <v>599</v>
      </c>
      <c r="D594" s="226">
        <f t="shared" si="9"/>
        <v>49.94999999999939</v>
      </c>
      <c r="E594"/>
    </row>
    <row r="595" spans="1:5" ht="12.75">
      <c r="A595" s="230"/>
      <c r="B595" s="221">
        <v>600</v>
      </c>
      <c r="C595" s="229">
        <v>600</v>
      </c>
      <c r="D595" s="226">
        <f t="shared" si="9"/>
        <v>49.99999999999939</v>
      </c>
      <c r="E595"/>
    </row>
    <row r="596" spans="1:5" ht="12.75">
      <c r="A596" s="230"/>
      <c r="B596" s="221">
        <v>601</v>
      </c>
      <c r="C596" s="229">
        <v>601</v>
      </c>
      <c r="D596" s="226">
        <f t="shared" si="9"/>
        <v>50.049999999999386</v>
      </c>
      <c r="E596"/>
    </row>
    <row r="597" spans="1:5" ht="12.75">
      <c r="A597" s="230"/>
      <c r="B597" s="221">
        <v>602</v>
      </c>
      <c r="C597" s="229">
        <v>602</v>
      </c>
      <c r="D597" s="226">
        <f t="shared" si="9"/>
        <v>50.09999999999938</v>
      </c>
      <c r="E597"/>
    </row>
    <row r="598" spans="1:5" ht="12.75">
      <c r="A598" s="230"/>
      <c r="B598" s="221">
        <v>603</v>
      </c>
      <c r="C598" s="229">
        <v>603</v>
      </c>
      <c r="D598" s="226">
        <f t="shared" si="9"/>
        <v>50.14999999999938</v>
      </c>
      <c r="E598"/>
    </row>
    <row r="599" spans="1:5" ht="12.75">
      <c r="A599" s="230"/>
      <c r="B599" s="221">
        <v>604</v>
      </c>
      <c r="C599" s="229">
        <v>604</v>
      </c>
      <c r="D599" s="226">
        <f t="shared" si="9"/>
        <v>50.19999999999938</v>
      </c>
      <c r="E599"/>
    </row>
    <row r="600" spans="1:5" ht="12.75">
      <c r="A600" s="230"/>
      <c r="B600" s="221">
        <v>605</v>
      </c>
      <c r="C600" s="229">
        <v>605</v>
      </c>
      <c r="D600" s="226">
        <f t="shared" si="9"/>
        <v>50.249999999999375</v>
      </c>
      <c r="E600"/>
    </row>
    <row r="601" spans="1:5" ht="12.75">
      <c r="A601" s="230"/>
      <c r="B601" s="221">
        <v>606</v>
      </c>
      <c r="C601" s="229">
        <v>606</v>
      </c>
      <c r="D601" s="226">
        <f t="shared" si="9"/>
        <v>50.29999999999937</v>
      </c>
      <c r="E601"/>
    </row>
    <row r="602" spans="1:5" ht="12.75">
      <c r="A602" s="230"/>
      <c r="B602" s="221">
        <v>607</v>
      </c>
      <c r="C602" s="229">
        <v>607</v>
      </c>
      <c r="D602" s="226">
        <f t="shared" si="9"/>
        <v>50.34999999999937</v>
      </c>
      <c r="E602"/>
    </row>
    <row r="603" spans="1:5" ht="12.75">
      <c r="A603" s="230"/>
      <c r="B603" s="221">
        <v>608</v>
      </c>
      <c r="C603" s="229">
        <v>608</v>
      </c>
      <c r="D603" s="226">
        <f t="shared" si="9"/>
        <v>50.399999999999366</v>
      </c>
      <c r="E603"/>
    </row>
    <row r="604" spans="1:5" ht="12.75">
      <c r="A604" s="230"/>
      <c r="B604" s="221">
        <v>609</v>
      </c>
      <c r="C604" s="229">
        <v>609</v>
      </c>
      <c r="D604" s="226">
        <f t="shared" si="9"/>
        <v>50.44999999999936</v>
      </c>
      <c r="E604"/>
    </row>
    <row r="605" spans="1:5" ht="12.75">
      <c r="A605" s="230"/>
      <c r="B605" s="221">
        <v>610</v>
      </c>
      <c r="C605" s="229">
        <v>610</v>
      </c>
      <c r="D605" s="226">
        <f t="shared" si="9"/>
        <v>50.49999999999936</v>
      </c>
      <c r="E605"/>
    </row>
    <row r="606" spans="1:5" ht="12.75">
      <c r="A606" s="230"/>
      <c r="B606" s="221">
        <v>611</v>
      </c>
      <c r="C606" s="229">
        <v>611</v>
      </c>
      <c r="D606" s="226">
        <f t="shared" si="9"/>
        <v>50.54999999999936</v>
      </c>
      <c r="E606"/>
    </row>
    <row r="607" spans="1:5" ht="12.75">
      <c r="A607" s="230"/>
      <c r="B607" s="221">
        <v>612</v>
      </c>
      <c r="C607" s="229">
        <v>612</v>
      </c>
      <c r="D607" s="226">
        <f t="shared" si="9"/>
        <v>50.599999999999355</v>
      </c>
      <c r="E607"/>
    </row>
    <row r="608" spans="1:5" ht="12.75">
      <c r="A608" s="230"/>
      <c r="B608" s="221">
        <v>613</v>
      </c>
      <c r="C608" s="229">
        <v>613</v>
      </c>
      <c r="D608" s="226">
        <f t="shared" si="9"/>
        <v>50.64999999999935</v>
      </c>
      <c r="E608"/>
    </row>
    <row r="609" spans="1:5" ht="12.75">
      <c r="A609" s="230"/>
      <c r="B609" s="221">
        <v>614</v>
      </c>
      <c r="C609" s="229">
        <v>614</v>
      </c>
      <c r="D609" s="226">
        <f t="shared" si="9"/>
        <v>50.69999999999935</v>
      </c>
      <c r="E609"/>
    </row>
    <row r="610" spans="1:5" ht="12.75">
      <c r="A610" s="230"/>
      <c r="B610" s="221">
        <v>615</v>
      </c>
      <c r="C610" s="229">
        <v>615</v>
      </c>
      <c r="D610" s="226">
        <f t="shared" si="9"/>
        <v>50.749999999999346</v>
      </c>
      <c r="E610"/>
    </row>
    <row r="611" spans="1:5" ht="12.75">
      <c r="A611" s="230"/>
      <c r="B611" s="221">
        <v>616</v>
      </c>
      <c r="C611" s="229">
        <v>616</v>
      </c>
      <c r="D611" s="226">
        <f t="shared" si="9"/>
        <v>50.79999999999934</v>
      </c>
      <c r="E611"/>
    </row>
    <row r="612" spans="1:5" ht="12.75">
      <c r="A612" s="230"/>
      <c r="B612" s="221">
        <v>617</v>
      </c>
      <c r="C612" s="229">
        <v>617</v>
      </c>
      <c r="D612" s="226">
        <f t="shared" si="9"/>
        <v>50.84999999999934</v>
      </c>
      <c r="E612"/>
    </row>
    <row r="613" spans="1:5" ht="12.75">
      <c r="A613" s="230"/>
      <c r="B613" s="221">
        <v>618</v>
      </c>
      <c r="C613" s="229">
        <v>618</v>
      </c>
      <c r="D613" s="226">
        <f t="shared" si="9"/>
        <v>50.89999999999934</v>
      </c>
      <c r="E613"/>
    </row>
    <row r="614" spans="1:5" ht="12.75">
      <c r="A614" s="230"/>
      <c r="B614" s="221">
        <v>619</v>
      </c>
      <c r="C614" s="229">
        <v>619</v>
      </c>
      <c r="D614" s="226">
        <f t="shared" si="9"/>
        <v>50.949999999999335</v>
      </c>
      <c r="E614"/>
    </row>
    <row r="615" spans="1:5" ht="12.75">
      <c r="A615" s="230"/>
      <c r="B615" s="221">
        <v>620</v>
      </c>
      <c r="C615" s="229">
        <v>620</v>
      </c>
      <c r="D615" s="226">
        <f t="shared" si="9"/>
        <v>50.99999999999933</v>
      </c>
      <c r="E615"/>
    </row>
    <row r="616" spans="1:5" ht="12.75">
      <c r="A616" s="230"/>
      <c r="B616" s="221">
        <v>621</v>
      </c>
      <c r="C616" s="229">
        <v>621</v>
      </c>
      <c r="D616" s="226">
        <f t="shared" si="9"/>
        <v>51.04999999999933</v>
      </c>
      <c r="E616"/>
    </row>
    <row r="617" spans="1:5" ht="12.75">
      <c r="A617" s="230"/>
      <c r="B617" s="221">
        <v>622</v>
      </c>
      <c r="C617" s="229">
        <v>622</v>
      </c>
      <c r="D617" s="226">
        <f t="shared" si="9"/>
        <v>51.099999999999326</v>
      </c>
      <c r="E617"/>
    </row>
    <row r="618" spans="1:5" ht="12.75">
      <c r="A618" s="230"/>
      <c r="B618" s="221">
        <v>623</v>
      </c>
      <c r="C618" s="229">
        <v>623</v>
      </c>
      <c r="D618" s="226">
        <f aca="true" t="shared" si="10" ref="D618:D635">D617+0.05</f>
        <v>51.149999999999324</v>
      </c>
      <c r="E618"/>
    </row>
    <row r="619" spans="1:5" ht="12.75">
      <c r="A619" s="230"/>
      <c r="B619" s="221">
        <v>624</v>
      </c>
      <c r="C619" s="229">
        <v>624</v>
      </c>
      <c r="D619" s="226">
        <f t="shared" si="10"/>
        <v>51.19999999999932</v>
      </c>
      <c r="E619"/>
    </row>
    <row r="620" spans="1:5" ht="12.75">
      <c r="A620" s="230"/>
      <c r="B620" s="221">
        <v>625</v>
      </c>
      <c r="C620" s="229">
        <v>625</v>
      </c>
      <c r="D620" s="226">
        <f t="shared" si="10"/>
        <v>51.24999999999932</v>
      </c>
      <c r="E620"/>
    </row>
    <row r="621" spans="1:5" ht="12.75">
      <c r="A621" s="230"/>
      <c r="B621" s="221">
        <v>626</v>
      </c>
      <c r="C621" s="229">
        <v>626</v>
      </c>
      <c r="D621" s="226">
        <f t="shared" si="10"/>
        <v>51.299999999999315</v>
      </c>
      <c r="E621"/>
    </row>
    <row r="622" spans="1:5" ht="12.75">
      <c r="A622" s="230"/>
      <c r="B622" s="221">
        <v>627</v>
      </c>
      <c r="C622" s="229">
        <v>627</v>
      </c>
      <c r="D622" s="226">
        <f t="shared" si="10"/>
        <v>51.34999999999931</v>
      </c>
      <c r="E622"/>
    </row>
    <row r="623" spans="1:5" ht="12.75">
      <c r="A623" s="230"/>
      <c r="B623" s="221">
        <v>628</v>
      </c>
      <c r="C623" s="229">
        <v>628</v>
      </c>
      <c r="D623" s="226">
        <f t="shared" si="10"/>
        <v>51.39999999999931</v>
      </c>
      <c r="E623"/>
    </row>
    <row r="624" spans="1:5" ht="12.75">
      <c r="A624" s="230"/>
      <c r="B624" s="221">
        <v>629</v>
      </c>
      <c r="C624" s="229">
        <v>629</v>
      </c>
      <c r="D624" s="226">
        <f t="shared" si="10"/>
        <v>51.44999999999931</v>
      </c>
      <c r="E624"/>
    </row>
    <row r="625" spans="1:5" ht="12.75">
      <c r="A625" s="230"/>
      <c r="B625" s="221">
        <v>630</v>
      </c>
      <c r="C625" s="229">
        <v>630</v>
      </c>
      <c r="D625" s="226">
        <f t="shared" si="10"/>
        <v>51.499999999999304</v>
      </c>
      <c r="E625"/>
    </row>
    <row r="626" spans="1:5" ht="12.75">
      <c r="A626" s="230"/>
      <c r="B626" s="221">
        <v>631</v>
      </c>
      <c r="C626" s="229">
        <v>631</v>
      </c>
      <c r="D626" s="226">
        <f t="shared" si="10"/>
        <v>51.5499999999993</v>
      </c>
      <c r="E626"/>
    </row>
    <row r="627" spans="1:5" ht="12.75">
      <c r="A627" s="230"/>
      <c r="B627" s="221">
        <v>632</v>
      </c>
      <c r="C627" s="229">
        <v>632</v>
      </c>
      <c r="D627" s="226">
        <f t="shared" si="10"/>
        <v>51.5999999999993</v>
      </c>
      <c r="E627"/>
    </row>
    <row r="628" spans="1:5" ht="12.75">
      <c r="A628" s="230"/>
      <c r="B628" s="221">
        <v>633</v>
      </c>
      <c r="C628" s="229">
        <v>633</v>
      </c>
      <c r="D628" s="226">
        <f t="shared" si="10"/>
        <v>51.649999999999295</v>
      </c>
      <c r="E628"/>
    </row>
    <row r="629" spans="1:5" ht="12.75">
      <c r="A629" s="230"/>
      <c r="B629" s="221">
        <v>634</v>
      </c>
      <c r="C629" s="229">
        <v>634</v>
      </c>
      <c r="D629" s="226">
        <f t="shared" si="10"/>
        <v>51.69999999999929</v>
      </c>
      <c r="E629"/>
    </row>
    <row r="630" spans="1:5" ht="12.75">
      <c r="A630" s="230"/>
      <c r="B630" s="221">
        <v>635</v>
      </c>
      <c r="C630" s="229">
        <v>635</v>
      </c>
      <c r="D630" s="226">
        <f t="shared" si="10"/>
        <v>51.74999999999929</v>
      </c>
      <c r="E630"/>
    </row>
    <row r="631" spans="1:5" ht="12.75">
      <c r="A631" s="230"/>
      <c r="B631" s="221">
        <v>636</v>
      </c>
      <c r="C631" s="229">
        <v>636</v>
      </c>
      <c r="D631" s="226">
        <f t="shared" si="10"/>
        <v>51.79999999999929</v>
      </c>
      <c r="E631"/>
    </row>
    <row r="632" spans="1:5" ht="12.75">
      <c r="A632" s="230"/>
      <c r="B632" s="221">
        <v>637</v>
      </c>
      <c r="C632" s="229">
        <v>637</v>
      </c>
      <c r="D632" s="226">
        <f t="shared" si="10"/>
        <v>51.849999999999284</v>
      </c>
      <c r="E632"/>
    </row>
    <row r="633" spans="1:5" ht="12.75">
      <c r="A633" s="230"/>
      <c r="B633" s="221">
        <v>638</v>
      </c>
      <c r="C633" s="229">
        <v>638</v>
      </c>
      <c r="D633" s="226">
        <f t="shared" si="10"/>
        <v>51.89999999999928</v>
      </c>
      <c r="E633"/>
    </row>
    <row r="634" spans="1:5" ht="12.75">
      <c r="A634" s="230"/>
      <c r="B634" s="232">
        <v>639</v>
      </c>
      <c r="C634" s="229">
        <v>639</v>
      </c>
      <c r="D634" s="226">
        <f t="shared" si="10"/>
        <v>51.94999999999928</v>
      </c>
      <c r="E634"/>
    </row>
    <row r="635" spans="1:5" ht="42">
      <c r="A635" s="230"/>
      <c r="B635" s="232">
        <v>640</v>
      </c>
      <c r="C635" s="233" t="s">
        <v>185</v>
      </c>
      <c r="D635" s="226">
        <f t="shared" si="10"/>
        <v>51.999999999999275</v>
      </c>
      <c r="E635"/>
    </row>
    <row r="636" spans="1:4" ht="12.75">
      <c r="A636" s="61" t="s">
        <v>41</v>
      </c>
      <c r="B636" s="62"/>
      <c r="C636" s="62" t="s">
        <v>42</v>
      </c>
      <c r="D636" s="63" t="s">
        <v>109</v>
      </c>
    </row>
    <row r="637" spans="1:5" ht="12.75">
      <c r="A637" s="65" t="s">
        <v>44</v>
      </c>
      <c r="B637" s="65"/>
      <c r="C637" s="65" t="s">
        <v>36</v>
      </c>
      <c r="D637" s="192">
        <v>0.42</v>
      </c>
      <c r="E637" s="66"/>
    </row>
    <row r="638" spans="1:5" ht="12.75">
      <c r="A638" s="65" t="s">
        <v>45</v>
      </c>
      <c r="B638" s="65"/>
      <c r="C638" s="65" t="s">
        <v>46</v>
      </c>
      <c r="D638" s="193">
        <v>0.47</v>
      </c>
      <c r="E638" s="66"/>
    </row>
    <row r="639" spans="1:5" ht="12.75">
      <c r="A639" s="65" t="s">
        <v>47</v>
      </c>
      <c r="B639" s="65"/>
      <c r="C639" s="65" t="s">
        <v>48</v>
      </c>
      <c r="D639" s="193">
        <v>0.52</v>
      </c>
      <c r="E639" s="66"/>
    </row>
    <row r="640" spans="1:5" ht="12.75">
      <c r="A640" s="65" t="s">
        <v>49</v>
      </c>
      <c r="B640" s="65"/>
      <c r="C640" s="65" t="s">
        <v>50</v>
      </c>
      <c r="D640" s="193">
        <v>0.57</v>
      </c>
      <c r="E640" s="66"/>
    </row>
    <row r="641" spans="1:6" ht="12.75">
      <c r="A641" s="65" t="s">
        <v>51</v>
      </c>
      <c r="B641" s="65"/>
      <c r="C641" s="65" t="s">
        <v>52</v>
      </c>
      <c r="D641" s="193">
        <v>0.62</v>
      </c>
      <c r="E641" s="66"/>
      <c r="F641" s="67" t="s">
        <v>20</v>
      </c>
    </row>
    <row r="642" spans="1:8" ht="12.75">
      <c r="A642" s="65" t="s">
        <v>53</v>
      </c>
      <c r="B642" s="65"/>
      <c r="C642" s="65" t="s">
        <v>53</v>
      </c>
      <c r="D642" s="192">
        <v>0.05</v>
      </c>
      <c r="E642" s="66"/>
      <c r="F642" s="68" t="s">
        <v>54</v>
      </c>
      <c r="G642" s="69" t="s">
        <v>55</v>
      </c>
      <c r="H642" s="69" t="s">
        <v>56</v>
      </c>
    </row>
    <row r="643" spans="1:8" ht="12.75">
      <c r="A643" s="65" t="s">
        <v>57</v>
      </c>
      <c r="B643" s="65"/>
      <c r="C643" s="65" t="s">
        <v>57</v>
      </c>
      <c r="D643" s="193">
        <v>0.1</v>
      </c>
      <c r="E643" s="66"/>
      <c r="F643" s="69">
        <v>1</v>
      </c>
      <c r="G643" s="70">
        <v>26.4</v>
      </c>
      <c r="H643" s="70">
        <v>19.8</v>
      </c>
    </row>
    <row r="644" spans="1:8" ht="12.75">
      <c r="A644" s="65" t="s">
        <v>58</v>
      </c>
      <c r="B644" s="65"/>
      <c r="C644" s="65" t="s">
        <v>58</v>
      </c>
      <c r="D644" s="193">
        <v>0.15</v>
      </c>
      <c r="E644" s="66"/>
      <c r="F644" s="69" t="s">
        <v>59</v>
      </c>
      <c r="G644" s="70">
        <v>26.4</v>
      </c>
      <c r="H644" s="70">
        <v>19.8</v>
      </c>
    </row>
    <row r="645" spans="1:8" ht="12.75">
      <c r="A645" s="71" t="s">
        <v>60</v>
      </c>
      <c r="B645" s="71"/>
      <c r="C645" s="71" t="s">
        <v>60</v>
      </c>
      <c r="D645" s="194">
        <v>0.2</v>
      </c>
      <c r="E645" s="66"/>
      <c r="F645" s="69">
        <v>3</v>
      </c>
      <c r="G645" s="70">
        <v>26.4</v>
      </c>
      <c r="H645" s="70">
        <v>19.8</v>
      </c>
    </row>
    <row r="646" spans="1:5" ht="12.75">
      <c r="A646" s="33" t="s">
        <v>115</v>
      </c>
      <c r="B646" s="33"/>
      <c r="C646" s="64" t="s">
        <v>65</v>
      </c>
      <c r="D646" s="234">
        <v>2.1</v>
      </c>
      <c r="E646" s="66"/>
    </row>
    <row r="647" spans="1:5" ht="12.75">
      <c r="A647" s="33"/>
      <c r="B647" s="33"/>
      <c r="C647" s="65" t="s">
        <v>66</v>
      </c>
      <c r="D647" s="234">
        <v>2.5</v>
      </c>
      <c r="E647" s="66"/>
    </row>
    <row r="648" spans="1:5" ht="12.75">
      <c r="A648" s="33"/>
      <c r="B648" s="33"/>
      <c r="C648" s="65" t="s">
        <v>67</v>
      </c>
      <c r="D648" s="234">
        <v>3.6</v>
      </c>
      <c r="E648" s="66"/>
    </row>
    <row r="649" spans="1:5" ht="12.75">
      <c r="A649" s="33"/>
      <c r="B649" s="33"/>
      <c r="C649" s="65" t="s">
        <v>68</v>
      </c>
      <c r="D649" s="234">
        <v>4.7</v>
      </c>
      <c r="E649" s="66"/>
    </row>
    <row r="650" spans="1:5" ht="12.75">
      <c r="A650" s="33"/>
      <c r="B650" s="33"/>
      <c r="C650" s="65" t="s">
        <v>69</v>
      </c>
      <c r="D650" s="234">
        <v>5.8</v>
      </c>
      <c r="E650" s="66"/>
    </row>
    <row r="651" spans="1:5" ht="12.75">
      <c r="A651" s="33"/>
      <c r="B651" s="33"/>
      <c r="C651" s="65" t="s">
        <v>70</v>
      </c>
      <c r="D651" s="234">
        <v>6.8</v>
      </c>
      <c r="E651" s="66"/>
    </row>
    <row r="652" spans="1:5" ht="12.75">
      <c r="A652" s="33"/>
      <c r="B652" s="33"/>
      <c r="C652" s="65" t="s">
        <v>71</v>
      </c>
      <c r="D652" s="234">
        <v>7.8</v>
      </c>
      <c r="E652" s="66"/>
    </row>
    <row r="653" spans="1:5" ht="12.75">
      <c r="A653" s="33"/>
      <c r="B653" s="33"/>
      <c r="C653" s="65" t="s">
        <v>72</v>
      </c>
      <c r="D653" s="234">
        <v>8.8</v>
      </c>
      <c r="E653" s="66"/>
    </row>
    <row r="654" spans="1:5" ht="12.75">
      <c r="A654" s="33"/>
      <c r="B654" s="33"/>
      <c r="C654" s="65" t="s">
        <v>73</v>
      </c>
      <c r="D654" s="234">
        <v>9.8</v>
      </c>
      <c r="E654" s="66"/>
    </row>
    <row r="655" spans="1:5" ht="12.75">
      <c r="A655" s="33"/>
      <c r="B655" s="33"/>
      <c r="C655" s="65" t="s">
        <v>74</v>
      </c>
      <c r="D655" s="234">
        <v>10.7</v>
      </c>
      <c r="E655" s="66"/>
    </row>
    <row r="656" spans="1:5" ht="12.75">
      <c r="A656" s="33"/>
      <c r="B656" s="33"/>
      <c r="C656" s="65" t="s">
        <v>75</v>
      </c>
      <c r="D656" s="234">
        <v>11.5</v>
      </c>
      <c r="E656" s="66"/>
    </row>
    <row r="657" spans="1:5" ht="12.75">
      <c r="A657" s="33"/>
      <c r="B657" s="33"/>
      <c r="C657" s="65" t="s">
        <v>76</v>
      </c>
      <c r="D657" s="234">
        <v>12.5</v>
      </c>
      <c r="E657" s="66"/>
    </row>
    <row r="658" spans="1:5" ht="12.75">
      <c r="A658" s="33"/>
      <c r="B658" s="33"/>
      <c r="C658" s="65" t="s">
        <v>77</v>
      </c>
      <c r="D658" s="234">
        <v>13.5</v>
      </c>
      <c r="E658" s="66"/>
    </row>
    <row r="659" spans="1:5" ht="12.75">
      <c r="A659" s="33"/>
      <c r="B659" s="33"/>
      <c r="C659" s="65" t="s">
        <v>78</v>
      </c>
      <c r="D659" s="234">
        <v>14.5</v>
      </c>
      <c r="E659" s="66"/>
    </row>
    <row r="660" spans="1:5" ht="12.75">
      <c r="A660" s="33"/>
      <c r="B660" s="33"/>
      <c r="C660" s="65" t="s">
        <v>79</v>
      </c>
      <c r="D660" s="234">
        <v>15.2</v>
      </c>
      <c r="E660" s="66"/>
    </row>
    <row r="661" spans="1:5" ht="12.75">
      <c r="A661" s="33"/>
      <c r="B661" s="33"/>
      <c r="C661" s="65" t="s">
        <v>80</v>
      </c>
      <c r="D661" s="234">
        <v>15.8</v>
      </c>
      <c r="E661" s="66"/>
    </row>
    <row r="662" spans="1:5" ht="12.75">
      <c r="A662" s="33"/>
      <c r="B662" s="33"/>
      <c r="C662" s="65" t="s">
        <v>81</v>
      </c>
      <c r="D662" s="234">
        <v>16.3</v>
      </c>
      <c r="E662" s="66"/>
    </row>
    <row r="663" spans="1:5" ht="12.75">
      <c r="A663" s="33"/>
      <c r="B663" s="33"/>
      <c r="C663" s="65" t="s">
        <v>82</v>
      </c>
      <c r="D663" s="234">
        <v>16.8</v>
      </c>
      <c r="E663" s="66"/>
    </row>
    <row r="664" spans="1:5" ht="12.75">
      <c r="A664" s="33"/>
      <c r="B664" s="33"/>
      <c r="C664" s="65" t="s">
        <v>83</v>
      </c>
      <c r="D664" s="234">
        <v>17.3</v>
      </c>
      <c r="E664" s="66"/>
    </row>
    <row r="665" spans="1:5" ht="12.75">
      <c r="A665" s="33"/>
      <c r="B665" s="33"/>
      <c r="C665" s="65" t="s">
        <v>84</v>
      </c>
      <c r="D665" s="234">
        <v>17.8</v>
      </c>
      <c r="E665" s="66"/>
    </row>
    <row r="666" spans="1:5" ht="12.75">
      <c r="A666" s="33"/>
      <c r="B666" s="33"/>
      <c r="C666" s="65" t="s">
        <v>85</v>
      </c>
      <c r="D666" s="234">
        <v>18.3</v>
      </c>
      <c r="E666" s="66"/>
    </row>
    <row r="667" spans="1:5" ht="12.75">
      <c r="A667" s="33"/>
      <c r="B667" s="33"/>
      <c r="C667" s="65" t="s">
        <v>86</v>
      </c>
      <c r="D667" s="234">
        <v>18.3</v>
      </c>
      <c r="E667" s="66"/>
    </row>
    <row r="668" spans="1:5" ht="12.75">
      <c r="A668" s="33"/>
      <c r="B668" s="33"/>
      <c r="C668" s="65" t="s">
        <v>87</v>
      </c>
      <c r="D668" s="234">
        <v>18.3</v>
      </c>
      <c r="E668" s="66"/>
    </row>
    <row r="669" spans="1:5" ht="12.75">
      <c r="A669" s="33"/>
      <c r="B669" s="33"/>
      <c r="C669" s="65" t="s">
        <v>88</v>
      </c>
      <c r="D669" s="234">
        <v>18.3</v>
      </c>
      <c r="E669" s="66"/>
    </row>
    <row r="670" spans="1:5" ht="12.75">
      <c r="A670" s="33"/>
      <c r="B670" s="33"/>
      <c r="C670" s="65" t="s">
        <v>89</v>
      </c>
      <c r="D670" s="234">
        <v>18.3</v>
      </c>
      <c r="E670" s="66"/>
    </row>
    <row r="671" spans="1:5" ht="12.75">
      <c r="A671" s="33"/>
      <c r="B671" s="33"/>
      <c r="C671" s="65" t="s">
        <v>90</v>
      </c>
      <c r="D671" s="234">
        <v>18.3</v>
      </c>
      <c r="E671" s="66"/>
    </row>
    <row r="672" spans="1:5" ht="12.75">
      <c r="A672" s="33"/>
      <c r="B672" s="33"/>
      <c r="C672" s="65" t="s">
        <v>91</v>
      </c>
      <c r="D672" s="234">
        <v>18.3</v>
      </c>
      <c r="E672" s="66"/>
    </row>
    <row r="673" spans="1:5" ht="12.75">
      <c r="A673" s="33"/>
      <c r="B673" s="33"/>
      <c r="C673" s="65" t="s">
        <v>92</v>
      </c>
      <c r="D673" s="234">
        <v>18.3</v>
      </c>
      <c r="E673" s="66"/>
    </row>
    <row r="674" spans="1:5" ht="12.75">
      <c r="A674" s="33"/>
      <c r="B674" s="33"/>
      <c r="C674" s="65" t="s">
        <v>93</v>
      </c>
      <c r="D674" s="234">
        <v>18.3</v>
      </c>
      <c r="E674" s="66"/>
    </row>
    <row r="675" spans="1:5" ht="12.75">
      <c r="A675" s="33"/>
      <c r="B675" s="33"/>
      <c r="C675" s="65" t="s">
        <v>94</v>
      </c>
      <c r="D675" s="234">
        <v>18.3</v>
      </c>
      <c r="E675" s="66"/>
    </row>
    <row r="676" spans="1:5" ht="12.75">
      <c r="A676" s="33"/>
      <c r="B676" s="33"/>
      <c r="C676" s="65" t="s">
        <v>95</v>
      </c>
      <c r="D676" s="234">
        <v>18.3</v>
      </c>
      <c r="E676" s="66"/>
    </row>
    <row r="677" spans="1:5" ht="12.75">
      <c r="A677" s="33"/>
      <c r="B677" s="33"/>
      <c r="C677" s="65" t="s">
        <v>96</v>
      </c>
      <c r="D677" s="234">
        <v>18.3</v>
      </c>
      <c r="E677" s="66"/>
    </row>
    <row r="678" spans="1:5" ht="12.75">
      <c r="A678" s="33"/>
      <c r="B678" s="33"/>
      <c r="C678" s="65" t="s">
        <v>97</v>
      </c>
      <c r="D678" s="234">
        <v>18.3</v>
      </c>
      <c r="E678" s="66"/>
    </row>
    <row r="679" spans="1:5" ht="12.75">
      <c r="A679" s="33"/>
      <c r="B679" s="33"/>
      <c r="C679" s="65" t="s">
        <v>98</v>
      </c>
      <c r="D679" s="234">
        <v>18.3</v>
      </c>
      <c r="E679" s="66"/>
    </row>
    <row r="680" spans="1:5" ht="12.75">
      <c r="A680" s="33"/>
      <c r="B680" s="33"/>
      <c r="C680" s="65" t="s">
        <v>99</v>
      </c>
      <c r="D680" s="234">
        <v>18.3</v>
      </c>
      <c r="E680" s="66"/>
    </row>
    <row r="681" spans="1:5" ht="12.75">
      <c r="A681" s="33"/>
      <c r="B681" s="33"/>
      <c r="C681" s="65" t="s">
        <v>100</v>
      </c>
      <c r="D681" s="234">
        <v>18.3</v>
      </c>
      <c r="E681" s="66"/>
    </row>
    <row r="682" spans="1:5" ht="12.75">
      <c r="A682" s="33"/>
      <c r="B682" s="33"/>
      <c r="C682" s="65" t="s">
        <v>101</v>
      </c>
      <c r="D682" s="234">
        <v>18.3</v>
      </c>
      <c r="E682" s="66"/>
    </row>
    <row r="683" spans="1:5" ht="12.75">
      <c r="A683" s="33"/>
      <c r="B683" s="33"/>
      <c r="C683" s="65" t="s">
        <v>102</v>
      </c>
      <c r="D683" s="234">
        <v>18.3</v>
      </c>
      <c r="E683" s="66"/>
    </row>
    <row r="684" spans="1:5" ht="12.75">
      <c r="A684" s="33"/>
      <c r="B684" s="33"/>
      <c r="C684" s="65" t="s">
        <v>103</v>
      </c>
      <c r="D684" s="234">
        <v>18.3</v>
      </c>
      <c r="E684" s="66"/>
    </row>
    <row r="685" spans="1:5" ht="12.75">
      <c r="A685" s="33"/>
      <c r="B685" s="33"/>
      <c r="C685" s="65" t="s">
        <v>104</v>
      </c>
      <c r="D685" s="234">
        <v>18.3</v>
      </c>
      <c r="E685" s="66"/>
    </row>
    <row r="686" spans="1:5" ht="12.75">
      <c r="A686" s="33"/>
      <c r="B686" s="33"/>
      <c r="C686" s="65" t="s">
        <v>105</v>
      </c>
      <c r="D686" s="234">
        <v>18.3</v>
      </c>
      <c r="E686" s="66"/>
    </row>
    <row r="687" spans="1:5" ht="12.75">
      <c r="A687" s="33"/>
      <c r="B687" s="33"/>
      <c r="C687" s="65"/>
      <c r="D687" s="186"/>
      <c r="E687" s="66"/>
    </row>
    <row r="688" spans="1:5" ht="12.75">
      <c r="A688" s="33"/>
      <c r="B688" s="33"/>
      <c r="C688" s="65"/>
      <c r="D688" s="186"/>
      <c r="E688" s="66"/>
    </row>
    <row r="689" spans="1:5" ht="12.75">
      <c r="A689" s="33"/>
      <c r="B689" s="33"/>
      <c r="C689" s="65"/>
      <c r="D689" s="186"/>
      <c r="E689" s="66"/>
    </row>
    <row r="690" spans="1:5" ht="12.75">
      <c r="A690" s="33"/>
      <c r="B690" s="33"/>
      <c r="C690" s="65"/>
      <c r="D690" s="186"/>
      <c r="E690" s="66"/>
    </row>
    <row r="691" spans="1:5" ht="12.75">
      <c r="A691" s="33"/>
      <c r="B691" s="33"/>
      <c r="C691" s="65"/>
      <c r="D691" s="186"/>
      <c r="E691" s="66"/>
    </row>
    <row r="692" spans="1:5" ht="12.75">
      <c r="A692" s="33"/>
      <c r="B692" s="33"/>
      <c r="C692" s="65"/>
      <c r="D692" s="186"/>
      <c r="E692" s="66"/>
    </row>
    <row r="693" spans="1:5" ht="12.75">
      <c r="A693" s="33"/>
      <c r="B693" s="33"/>
      <c r="C693" s="65"/>
      <c r="D693" s="186"/>
      <c r="E693" s="66"/>
    </row>
    <row r="694" spans="1:5" ht="12.75">
      <c r="A694" s="33"/>
      <c r="B694" s="33"/>
      <c r="C694" s="65"/>
      <c r="D694" s="186"/>
      <c r="E694" s="66"/>
    </row>
    <row r="695" spans="1:5" ht="12.75">
      <c r="A695" s="39"/>
      <c r="B695" s="39"/>
      <c r="C695" s="71"/>
      <c r="D695" s="187"/>
      <c r="E695" s="66"/>
    </row>
    <row r="696" ht="12.75"/>
    <row r="697" spans="1:3" ht="12.75">
      <c r="A697" s="68" t="s">
        <v>61</v>
      </c>
      <c r="B697" s="68"/>
      <c r="C697" s="72">
        <v>0.052083333333333336</v>
      </c>
    </row>
    <row r="698" spans="1:3" ht="12.75">
      <c r="A698" s="68" t="s">
        <v>62</v>
      </c>
      <c r="B698" s="68"/>
      <c r="C698" s="72">
        <v>0.08333333333333333</v>
      </c>
    </row>
    <row r="699" spans="1:3" ht="36">
      <c r="A699" s="143" t="s">
        <v>63</v>
      </c>
      <c r="B699" s="191"/>
      <c r="C699" s="142"/>
    </row>
    <row r="700" ht="12.75"/>
    <row r="705" ht="13.5" customHeight="1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</sheetData>
  <sheetProtection password="CAC3" sheet="1"/>
  <conditionalFormatting sqref="D4:D54">
    <cfRule type="cellIs" priority="1" dxfId="0" operator="greaterThan" stopIfTrue="1">
      <formula>1</formula>
    </cfRule>
  </conditionalFormatting>
  <printOptions/>
  <pageMargins left="0.787401575" right="0.787401575" top="0.984251969" bottom="0.984251969" header="0.511811023" footer="0.511811023"/>
  <pageSetup fitToHeight="1" fitToWidth="1" horizontalDpi="300" verticalDpi="300" orientation="portrait" paperSize="9" scale="47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Z1:Z1"/>
  <sheetViews>
    <sheetView zoomScalePageLayoutView="0" workbookViewId="0" topLeftCell="A1">
      <selection activeCell="A1" sqref="A1"/>
    </sheetView>
  </sheetViews>
  <sheetFormatPr defaultColWidth="11.421875" defaultRowHeight="12.75"/>
  <cols>
    <col min="26" max="26" width="11.421875" style="0" hidden="1" customWidth="1"/>
  </cols>
  <sheetData>
    <row r="1" ht="12.75">
      <c r="Z1" t="s">
        <v>64</v>
      </c>
    </row>
  </sheetData>
  <sheetProtection/>
  <printOptions gridLines="1"/>
  <pageMargins left="0.787401575" right="0.787401575" top="0.984251969" bottom="0.984251969" header="0.511811023" footer="0.511811023"/>
  <pageSetup orientation="portrait" paperSize="3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Reisegebühren</dc:title>
  <dc:subject/>
  <dc:creator>IOZ-Systembetreuung</dc:creator>
  <cp:keywords/>
  <dc:description/>
  <cp:lastModifiedBy>Josef Kogler</cp:lastModifiedBy>
  <cp:lastPrinted>2016-06-07T07:20:35Z</cp:lastPrinted>
  <dcterms:created xsi:type="dcterms:W3CDTF">1999-04-20T05:43:04Z</dcterms:created>
  <dcterms:modified xsi:type="dcterms:W3CDTF">2022-08-15T05:09:07Z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0x01010010D2701A13ACEC4D93CFDFEF5F5B3F5E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